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8975" windowHeight="7860"/>
  </bookViews>
  <sheets>
    <sheet name="ремонт одежды" sheetId="2" r:id="rId1"/>
    <sheet name="Прейскурант 1" sheetId="5" r:id="rId2"/>
    <sheet name="парикмахерская" sheetId="8" r:id="rId3"/>
    <sheet name="Соцслужба " sheetId="17" r:id="rId4"/>
    <sheet name="Пожилые" sheetId="20" r:id="rId5"/>
  </sheets>
  <calcPr calcId="125725"/>
</workbook>
</file>

<file path=xl/calcChain.xml><?xml version="1.0" encoding="utf-8"?>
<calcChain xmlns="http://schemas.openxmlformats.org/spreadsheetml/2006/main">
  <c r="E13" i="8"/>
  <c r="E14"/>
  <c r="E15"/>
  <c r="E16"/>
  <c r="E17"/>
  <c r="E18"/>
  <c r="E20"/>
  <c r="E21"/>
  <c r="D64"/>
  <c r="D66"/>
  <c r="G307" i="5" l="1"/>
  <c r="H307" s="1"/>
  <c r="I307" s="1"/>
  <c r="G306"/>
  <c r="H306" s="1"/>
  <c r="G308"/>
  <c r="H308" s="1"/>
  <c r="G305"/>
  <c r="H305" s="1"/>
  <c r="I305" s="1"/>
  <c r="G304"/>
  <c r="H304"/>
  <c r="I304" s="1"/>
  <c r="G303"/>
  <c r="H303" s="1"/>
  <c r="H302"/>
  <c r="G302"/>
  <c r="G301"/>
  <c r="H301" s="1"/>
  <c r="G300"/>
  <c r="H300" s="1"/>
  <c r="G299"/>
  <c r="H299" s="1"/>
  <c r="G298"/>
  <c r="H298" s="1"/>
  <c r="J13" i="8"/>
  <c r="J20"/>
  <c r="J19"/>
  <c r="J18"/>
  <c r="J17"/>
  <c r="J16"/>
  <c r="J15"/>
  <c r="G100" i="5"/>
  <c r="G101"/>
  <c r="H101" s="1"/>
  <c r="G102"/>
  <c r="H102" s="1"/>
  <c r="G103"/>
  <c r="H103" s="1"/>
  <c r="G104"/>
  <c r="H104" s="1"/>
  <c r="G105"/>
  <c r="H105" s="1"/>
  <c r="G106"/>
  <c r="H106" s="1"/>
  <c r="G107"/>
  <c r="H107" s="1"/>
  <c r="G108"/>
  <c r="G109"/>
  <c r="H109" s="1"/>
  <c r="G110"/>
  <c r="H110" s="1"/>
  <c r="G111"/>
  <c r="H111" s="1"/>
  <c r="G112"/>
  <c r="H112" s="1"/>
  <c r="G113"/>
  <c r="H113" s="1"/>
  <c r="G114"/>
  <c r="H114" s="1"/>
  <c r="G115"/>
  <c r="H115" s="1"/>
  <c r="G116"/>
  <c r="G117"/>
  <c r="H117" s="1"/>
  <c r="G118"/>
  <c r="H118" s="1"/>
  <c r="G119"/>
  <c r="G120"/>
  <c r="H120" s="1"/>
  <c r="G121"/>
  <c r="H121" s="1"/>
  <c r="G122"/>
  <c r="H122" s="1"/>
  <c r="G123"/>
  <c r="H123" s="1"/>
  <c r="G124"/>
  <c r="G125"/>
  <c r="H125" s="1"/>
  <c r="G126"/>
  <c r="H126" s="1"/>
  <c r="G127"/>
  <c r="H127" s="1"/>
  <c r="G128"/>
  <c r="H128" s="1"/>
  <c r="G129"/>
  <c r="H129" s="1"/>
  <c r="G130"/>
  <c r="H130" s="1"/>
  <c r="G131"/>
  <c r="G132"/>
  <c r="H132" s="1"/>
  <c r="G133"/>
  <c r="H133" s="1"/>
  <c r="G134"/>
  <c r="H134" s="1"/>
  <c r="G135"/>
  <c r="H135" s="1"/>
  <c r="G136"/>
  <c r="G137"/>
  <c r="H137" s="1"/>
  <c r="G138"/>
  <c r="H138" s="1"/>
  <c r="G139"/>
  <c r="G140"/>
  <c r="H140" s="1"/>
  <c r="G141"/>
  <c r="H141" s="1"/>
  <c r="G142"/>
  <c r="H142" s="1"/>
  <c r="G143"/>
  <c r="H143" s="1"/>
  <c r="G144"/>
  <c r="H144" s="1"/>
  <c r="G145"/>
  <c r="H145" s="1"/>
  <c r="G147"/>
  <c r="H147" s="1"/>
  <c r="G148"/>
  <c r="H148" s="1"/>
  <c r="G149"/>
  <c r="G150"/>
  <c r="H150" s="1"/>
  <c r="G151"/>
  <c r="H151" s="1"/>
  <c r="G297"/>
  <c r="H297" s="1"/>
  <c r="G296"/>
  <c r="G295"/>
  <c r="H295" s="1"/>
  <c r="G294"/>
  <c r="G293"/>
  <c r="H293" s="1"/>
  <c r="G292"/>
  <c r="H292" s="1"/>
  <c r="G291"/>
  <c r="G290"/>
  <c r="H290" s="1"/>
  <c r="G289"/>
  <c r="G288"/>
  <c r="G287"/>
  <c r="G286"/>
  <c r="H286" s="1"/>
  <c r="G285"/>
  <c r="G284"/>
  <c r="G283"/>
  <c r="G281"/>
  <c r="G280"/>
  <c r="H280" s="1"/>
  <c r="G279"/>
  <c r="G278"/>
  <c r="H278" s="1"/>
  <c r="G277"/>
  <c r="G276"/>
  <c r="H276" s="1"/>
  <c r="G275"/>
  <c r="G274"/>
  <c r="H274" s="1"/>
  <c r="G273"/>
  <c r="G272"/>
  <c r="G247"/>
  <c r="H247" s="1"/>
  <c r="G246"/>
  <c r="H246" s="1"/>
  <c r="G245"/>
  <c r="H245" s="1"/>
  <c r="G244"/>
  <c r="H244" s="1"/>
  <c r="G243"/>
  <c r="H243" s="1"/>
  <c r="G242"/>
  <c r="H242" s="1"/>
  <c r="G241"/>
  <c r="H241" s="1"/>
  <c r="G240"/>
  <c r="G239"/>
  <c r="G238"/>
  <c r="H238" s="1"/>
  <c r="G237"/>
  <c r="G236"/>
  <c r="H236" s="1"/>
  <c r="G235"/>
  <c r="H235" s="1"/>
  <c r="G234"/>
  <c r="G233"/>
  <c r="G232"/>
  <c r="H232" s="1"/>
  <c r="G231"/>
  <c r="H231" s="1"/>
  <c r="G230"/>
  <c r="H230" s="1"/>
  <c r="G229"/>
  <c r="H229" s="1"/>
  <c r="G228"/>
  <c r="G227"/>
  <c r="H227" s="1"/>
  <c r="G226"/>
  <c r="G270"/>
  <c r="H270" s="1"/>
  <c r="G269"/>
  <c r="H269" s="1"/>
  <c r="G268"/>
  <c r="G267"/>
  <c r="H267" s="1"/>
  <c r="G266"/>
  <c r="G264"/>
  <c r="G263"/>
  <c r="H263" s="1"/>
  <c r="G262"/>
  <c r="G261"/>
  <c r="G260"/>
  <c r="H260" s="1"/>
  <c r="G259"/>
  <c r="G258"/>
  <c r="G257"/>
  <c r="H257" s="1"/>
  <c r="G256"/>
  <c r="G255"/>
  <c r="H255" s="1"/>
  <c r="G254"/>
  <c r="H254" s="1"/>
  <c r="G253"/>
  <c r="H253" s="1"/>
  <c r="G252"/>
  <c r="H252" s="1"/>
  <c r="G251"/>
  <c r="H251" s="1"/>
  <c r="G250"/>
  <c r="J14" i="8" l="1"/>
  <c r="I112" i="5"/>
  <c r="I306"/>
  <c r="I298"/>
  <c r="I308"/>
  <c r="I302"/>
  <c r="I300"/>
  <c r="I299"/>
  <c r="I301"/>
  <c r="I303"/>
  <c r="I286"/>
  <c r="I292"/>
  <c r="I290"/>
  <c r="H272"/>
  <c r="I272" s="1"/>
  <c r="H283"/>
  <c r="I283" s="1"/>
  <c r="H284"/>
  <c r="I284" s="1"/>
  <c r="H139"/>
  <c r="I139" s="1"/>
  <c r="H108"/>
  <c r="I108" s="1"/>
  <c r="I104"/>
  <c r="I270"/>
  <c r="I274"/>
  <c r="I276"/>
  <c r="I278"/>
  <c r="I280"/>
  <c r="I293"/>
  <c r="I295"/>
  <c r="I297"/>
  <c r="I102"/>
  <c r="I251"/>
  <c r="I253"/>
  <c r="I255"/>
  <c r="I257"/>
  <c r="I263"/>
  <c r="I252"/>
  <c r="I254"/>
  <c r="I260"/>
  <c r="I267"/>
  <c r="I269"/>
  <c r="H233"/>
  <c r="I233" s="1"/>
  <c r="H240"/>
  <c r="I240" s="1"/>
  <c r="I227"/>
  <c r="I229"/>
  <c r="I231"/>
  <c r="I235"/>
  <c r="I241"/>
  <c r="I243"/>
  <c r="I245"/>
  <c r="I247"/>
  <c r="I230"/>
  <c r="I232"/>
  <c r="I236"/>
  <c r="I238"/>
  <c r="I242"/>
  <c r="I244"/>
  <c r="I246"/>
  <c r="I148"/>
  <c r="I150"/>
  <c r="I147"/>
  <c r="I151"/>
  <c r="H131"/>
  <c r="I131" s="1"/>
  <c r="H124"/>
  <c r="I124" s="1"/>
  <c r="H119"/>
  <c r="I119" s="1"/>
  <c r="H116"/>
  <c r="I116" s="1"/>
  <c r="H100"/>
  <c r="I100" s="1"/>
  <c r="I101"/>
  <c r="I103"/>
  <c r="I105"/>
  <c r="I107"/>
  <c r="I109"/>
  <c r="I111"/>
  <c r="I113"/>
  <c r="I115"/>
  <c r="I117"/>
  <c r="I121"/>
  <c r="I123"/>
  <c r="I125"/>
  <c r="I127"/>
  <c r="I129"/>
  <c r="I133"/>
  <c r="I135"/>
  <c r="I137"/>
  <c r="I141"/>
  <c r="I143"/>
  <c r="I145"/>
  <c r="I106"/>
  <c r="I110"/>
  <c r="I114"/>
  <c r="I118"/>
  <c r="I120"/>
  <c r="I122"/>
  <c r="I126"/>
  <c r="I128"/>
  <c r="I130"/>
  <c r="I132"/>
  <c r="I134"/>
  <c r="I138"/>
  <c r="I140"/>
  <c r="I142"/>
  <c r="I144"/>
  <c r="H288"/>
  <c r="I288" s="1"/>
  <c r="H149"/>
  <c r="I149" s="1"/>
  <c r="H136"/>
  <c r="I136" s="1"/>
  <c r="H296"/>
  <c r="I296" s="1"/>
  <c r="H294"/>
  <c r="I294" s="1"/>
  <c r="H287"/>
  <c r="I287" s="1"/>
  <c r="H289"/>
  <c r="I289" s="1"/>
  <c r="H291"/>
  <c r="I291" s="1"/>
  <c r="H285"/>
  <c r="I285" s="1"/>
  <c r="H273"/>
  <c r="I273" s="1"/>
  <c r="H275"/>
  <c r="I275" s="1"/>
  <c r="H277"/>
  <c r="I277" s="1"/>
  <c r="H279"/>
  <c r="I279" s="1"/>
  <c r="H281"/>
  <c r="I281" s="1"/>
  <c r="H237"/>
  <c r="I237" s="1"/>
  <c r="H239"/>
  <c r="I239" s="1"/>
  <c r="H234"/>
  <c r="I234" s="1"/>
  <c r="H226"/>
  <c r="I226" s="1"/>
  <c r="H228"/>
  <c r="I228" s="1"/>
  <c r="H261"/>
  <c r="I261" s="1"/>
  <c r="H259"/>
  <c r="I259" s="1"/>
  <c r="H250"/>
  <c r="I250" s="1"/>
  <c r="H256"/>
  <c r="I256" s="1"/>
  <c r="H258"/>
  <c r="I258" s="1"/>
  <c r="H262"/>
  <c r="I262" s="1"/>
  <c r="H264"/>
  <c r="I264" s="1"/>
  <c r="H266"/>
  <c r="I266" s="1"/>
  <c r="H268"/>
  <c r="I268" s="1"/>
  <c r="G248" l="1"/>
  <c r="G225"/>
  <c r="G224"/>
  <c r="G223"/>
  <c r="G222"/>
  <c r="G221"/>
  <c r="G220"/>
  <c r="G219"/>
  <c r="G218"/>
  <c r="G216"/>
  <c r="G215"/>
  <c r="G214"/>
  <c r="G213"/>
  <c r="G212"/>
  <c r="G211"/>
  <c r="G209"/>
  <c r="G208"/>
  <c r="G206"/>
  <c r="G205"/>
  <c r="G204"/>
  <c r="G201"/>
  <c r="G198"/>
  <c r="G197"/>
  <c r="G196"/>
  <c r="G195"/>
  <c r="G194"/>
  <c r="G193"/>
  <c r="G192"/>
  <c r="G191"/>
  <c r="G190"/>
  <c r="G189"/>
  <c r="G188"/>
  <c r="G187"/>
  <c r="G186"/>
  <c r="G184"/>
  <c r="G183"/>
  <c r="G182"/>
  <c r="G181"/>
  <c r="G180"/>
  <c r="G179"/>
  <c r="G178"/>
  <c r="G177"/>
  <c r="G176"/>
  <c r="G175"/>
  <c r="G174"/>
  <c r="G172"/>
  <c r="G171"/>
  <c r="G170"/>
  <c r="G169"/>
  <c r="G168"/>
  <c r="G167"/>
  <c r="G166"/>
  <c r="G165"/>
  <c r="G164"/>
  <c r="G161"/>
  <c r="H219" l="1"/>
  <c r="I219"/>
  <c r="H221"/>
  <c r="I221"/>
  <c r="H223"/>
  <c r="I223"/>
  <c r="H220"/>
  <c r="I220" s="1"/>
  <c r="H222"/>
  <c r="I222" s="1"/>
  <c r="H248"/>
  <c r="I248" s="1"/>
  <c r="H212"/>
  <c r="I212" s="1"/>
  <c r="H216"/>
  <c r="I216" s="1"/>
  <c r="H213"/>
  <c r="I213" s="1"/>
  <c r="H215"/>
  <c r="I215" s="1"/>
  <c r="H209"/>
  <c r="I209" s="1"/>
  <c r="H208"/>
  <c r="I208" s="1"/>
  <c r="H204"/>
  <c r="I204" s="1"/>
  <c r="H206"/>
  <c r="I206" s="1"/>
  <c r="H205"/>
  <c r="I205" s="1"/>
  <c r="H187"/>
  <c r="I187" s="1"/>
  <c r="H191"/>
  <c r="I191" s="1"/>
  <c r="H194"/>
  <c r="I194" s="1"/>
  <c r="H196"/>
  <c r="I196" s="1"/>
  <c r="H189"/>
  <c r="I189" s="1"/>
  <c r="H193"/>
  <c r="I193" s="1"/>
  <c r="H195"/>
  <c r="I195" s="1"/>
  <c r="H176"/>
  <c r="I176" s="1"/>
  <c r="H174"/>
  <c r="I174" s="1"/>
  <c r="H175"/>
  <c r="I175" s="1"/>
  <c r="H177"/>
  <c r="I177" s="1"/>
  <c r="H179"/>
  <c r="I179" s="1"/>
  <c r="H183"/>
  <c r="I183" s="1"/>
  <c r="H178"/>
  <c r="I178" s="1"/>
  <c r="H180"/>
  <c r="I180" s="1"/>
  <c r="H170"/>
  <c r="I170" s="1"/>
  <c r="H167"/>
  <c r="I167" s="1"/>
  <c r="H169"/>
  <c r="I169" s="1"/>
  <c r="H171"/>
  <c r="I171" s="1"/>
  <c r="H166"/>
  <c r="I166" s="1"/>
  <c r="H172"/>
  <c r="I172" s="1"/>
  <c r="H198"/>
  <c r="I198" s="1"/>
  <c r="H214"/>
  <c r="I214" s="1"/>
  <c r="H225"/>
  <c r="I225" s="1"/>
  <c r="H218"/>
  <c r="I218" s="1"/>
  <c r="H224"/>
  <c r="I224" s="1"/>
  <c r="H211"/>
  <c r="I211" s="1"/>
  <c r="H186"/>
  <c r="I186" s="1"/>
  <c r="H188"/>
  <c r="I188" s="1"/>
  <c r="H192"/>
  <c r="I192" s="1"/>
  <c r="H201"/>
  <c r="I201" s="1"/>
  <c r="H181"/>
  <c r="I181" s="1"/>
  <c r="H182"/>
  <c r="I182" s="1"/>
  <c r="H184"/>
  <c r="I184" s="1"/>
  <c r="H190"/>
  <c r="I190" s="1"/>
  <c r="H197"/>
  <c r="I197" s="1"/>
  <c r="H168"/>
  <c r="I168" s="1"/>
  <c r="H165"/>
  <c r="I165" s="1"/>
  <c r="H164"/>
  <c r="I164" s="1"/>
  <c r="H161"/>
  <c r="I161" s="1"/>
  <c r="G160"/>
  <c r="G159"/>
  <c r="G158"/>
  <c r="G157"/>
  <c r="G156"/>
  <c r="G155"/>
  <c r="G154"/>
  <c r="G153"/>
  <c r="G97"/>
  <c r="I97" s="1"/>
  <c r="G96"/>
  <c r="I96" s="1"/>
  <c r="G95"/>
  <c r="I95" s="1"/>
  <c r="G94"/>
  <c r="I94" s="1"/>
  <c r="G93"/>
  <c r="I93" s="1"/>
  <c r="G92"/>
  <c r="I92" s="1"/>
  <c r="G91"/>
  <c r="I91" s="1"/>
  <c r="G90"/>
  <c r="I90" s="1"/>
  <c r="G89"/>
  <c r="I89" s="1"/>
  <c r="G88"/>
  <c r="I88" s="1"/>
  <c r="G87"/>
  <c r="I87" s="1"/>
  <c r="G86"/>
  <c r="I86" s="1"/>
  <c r="G85"/>
  <c r="I85" s="1"/>
  <c r="G84"/>
  <c r="I84" s="1"/>
  <c r="G83"/>
  <c r="I83" s="1"/>
  <c r="G81"/>
  <c r="I81" s="1"/>
  <c r="G80"/>
  <c r="I80" s="1"/>
  <c r="G79"/>
  <c r="I79" s="1"/>
  <c r="G78"/>
  <c r="I78" s="1"/>
  <c r="G77"/>
  <c r="I77" s="1"/>
  <c r="G76"/>
  <c r="I76" s="1"/>
  <c r="G75"/>
  <c r="I75" s="1"/>
  <c r="G74"/>
  <c r="I74" s="1"/>
  <c r="G72"/>
  <c r="I72" s="1"/>
  <c r="G71"/>
  <c r="I71" s="1"/>
  <c r="G70"/>
  <c r="I70" s="1"/>
  <c r="G69"/>
  <c r="I69" s="1"/>
  <c r="G68"/>
  <c r="I68" s="1"/>
  <c r="G67"/>
  <c r="I67" s="1"/>
  <c r="G66"/>
  <c r="I66" s="1"/>
  <c r="G65"/>
  <c r="I65" s="1"/>
  <c r="G63"/>
  <c r="I63" s="1"/>
  <c r="G62"/>
  <c r="I62" s="1"/>
  <c r="G61"/>
  <c r="I61" s="1"/>
  <c r="G60"/>
  <c r="I60" s="1"/>
  <c r="G59"/>
  <c r="I59" s="1"/>
  <c r="G58"/>
  <c r="I58" s="1"/>
  <c r="G57"/>
  <c r="I57" s="1"/>
  <c r="G56"/>
  <c r="I56" s="1"/>
  <c r="G55"/>
  <c r="I55" s="1"/>
  <c r="G54"/>
  <c r="I54" s="1"/>
  <c r="G53"/>
  <c r="I53" s="1"/>
  <c r="G52"/>
  <c r="I52" s="1"/>
  <c r="G51"/>
  <c r="I51" s="1"/>
  <c r="G50"/>
  <c r="I50" s="1"/>
  <c r="G49"/>
  <c r="I49" s="1"/>
  <c r="G48"/>
  <c r="I48" s="1"/>
  <c r="G47"/>
  <c r="I47" s="1"/>
  <c r="G46"/>
  <c r="I46" s="1"/>
  <c r="G45"/>
  <c r="I45" s="1"/>
  <c r="G44"/>
  <c r="I44" s="1"/>
  <c r="G43"/>
  <c r="I43" s="1"/>
  <c r="G42"/>
  <c r="I42" s="1"/>
  <c r="G41"/>
  <c r="I41" s="1"/>
  <c r="G40"/>
  <c r="I40" s="1"/>
  <c r="G39"/>
  <c r="I39" s="1"/>
  <c r="G38"/>
  <c r="I38" s="1"/>
  <c r="G37"/>
  <c r="I37" s="1"/>
  <c r="G36"/>
  <c r="I36" s="1"/>
  <c r="G35"/>
  <c r="I35" s="1"/>
  <c r="G34"/>
  <c r="I34" s="1"/>
  <c r="G33"/>
  <c r="I33" s="1"/>
  <c r="G32"/>
  <c r="I32" s="1"/>
  <c r="G31"/>
  <c r="I31" s="1"/>
  <c r="G30"/>
  <c r="I30" s="1"/>
  <c r="G29"/>
  <c r="I29" s="1"/>
  <c r="G28"/>
  <c r="I28" s="1"/>
  <c r="G27"/>
  <c r="I27" s="1"/>
  <c r="G26"/>
  <c r="I26" s="1"/>
  <c r="G25"/>
  <c r="I25" s="1"/>
  <c r="G24"/>
  <c r="I24" s="1"/>
  <c r="G23"/>
  <c r="I23" s="1"/>
  <c r="G22"/>
  <c r="I22" s="1"/>
  <c r="G20"/>
  <c r="I20" s="1"/>
  <c r="G200"/>
  <c r="G199"/>
  <c r="G21"/>
  <c r="I21" s="1"/>
  <c r="G19"/>
  <c r="I19" s="1"/>
  <c r="G17"/>
  <c r="I17" s="1"/>
  <c r="H154" l="1"/>
  <c r="I154" s="1"/>
  <c r="H153"/>
  <c r="I153" s="1"/>
  <c r="H159"/>
  <c r="I159" s="1"/>
  <c r="H200"/>
  <c r="I200" s="1"/>
  <c r="H158"/>
  <c r="I158" s="1"/>
  <c r="H155"/>
  <c r="I155" s="1"/>
  <c r="H157"/>
  <c r="I157" s="1"/>
  <c r="H156"/>
  <c r="I156" s="1"/>
  <c r="H160"/>
  <c r="I160" s="1"/>
  <c r="H199"/>
  <c r="I199" s="1"/>
  <c r="H100" i="17"/>
  <c r="H98"/>
  <c r="H92"/>
  <c r="H96"/>
  <c r="H95"/>
  <c r="H94"/>
  <c r="H91"/>
  <c r="H90"/>
  <c r="H89"/>
  <c r="H88"/>
  <c r="H87"/>
  <c r="H78"/>
  <c r="H77"/>
  <c r="H76"/>
  <c r="H85"/>
  <c r="H84"/>
  <c r="H83"/>
  <c r="H82"/>
  <c r="H81"/>
  <c r="H80"/>
  <c r="H79"/>
  <c r="H75"/>
  <c r="H74"/>
  <c r="H73"/>
  <c r="H72"/>
  <c r="H71"/>
  <c r="H70"/>
  <c r="H69"/>
  <c r="H67"/>
  <c r="H66"/>
  <c r="H63"/>
  <c r="H62"/>
  <c r="H61"/>
  <c r="H60"/>
  <c r="H99"/>
  <c r="H86"/>
  <c r="H68"/>
  <c r="H65"/>
  <c r="H64"/>
  <c r="H59"/>
  <c r="H58"/>
  <c r="H57"/>
  <c r="H56"/>
  <c r="H55"/>
  <c r="H54"/>
  <c r="H53"/>
  <c r="H52"/>
  <c r="H51"/>
  <c r="H50"/>
  <c r="H49"/>
  <c r="H48"/>
  <c r="H46"/>
  <c r="H45"/>
  <c r="H43"/>
  <c r="H42"/>
  <c r="H41"/>
  <c r="H44"/>
  <c r="H40"/>
  <c r="H39"/>
  <c r="H37"/>
  <c r="H36"/>
  <c r="H35"/>
  <c r="H34"/>
  <c r="H33"/>
  <c r="H29"/>
  <c r="H28"/>
  <c r="H27"/>
  <c r="H26"/>
  <c r="H20"/>
  <c r="H19"/>
  <c r="H32"/>
  <c r="H31"/>
  <c r="H25"/>
  <c r="H24"/>
  <c r="H23"/>
  <c r="H22"/>
  <c r="H21"/>
  <c r="H18"/>
  <c r="H16"/>
  <c r="H15"/>
  <c r="H14"/>
  <c r="H13"/>
  <c r="G51" i="2" l="1"/>
  <c r="G24"/>
  <c r="G23"/>
  <c r="G22"/>
  <c r="G21"/>
  <c r="G20"/>
  <c r="G18"/>
  <c r="G50"/>
  <c r="G49"/>
  <c r="G48"/>
  <c r="G47"/>
  <c r="G46"/>
  <c r="G45"/>
  <c r="G44"/>
  <c r="G43"/>
  <c r="G41"/>
  <c r="G39"/>
  <c r="G38"/>
  <c r="G36"/>
  <c r="G35"/>
  <c r="G33"/>
  <c r="G32"/>
  <c r="G30"/>
  <c r="G29"/>
  <c r="G28"/>
  <c r="G26"/>
  <c r="G17"/>
  <c r="G16"/>
</calcChain>
</file>

<file path=xl/sharedStrings.xml><?xml version="1.0" encoding="utf-8"?>
<sst xmlns="http://schemas.openxmlformats.org/spreadsheetml/2006/main" count="1105" uniqueCount="794">
  <si>
    <t>Наименование услуги</t>
  </si>
  <si>
    <t>1.</t>
  </si>
  <si>
    <t>п/п</t>
  </si>
  <si>
    <t>№</t>
  </si>
  <si>
    <t>Норма времени</t>
  </si>
  <si>
    <t xml:space="preserve">Калькуляция </t>
  </si>
  <si>
    <t>Утверждаю</t>
  </si>
  <si>
    <t>№  п/п</t>
  </si>
  <si>
    <t>Единица измерения</t>
  </si>
  <si>
    <t>Стоимость норма-часа  (руб.)</t>
  </si>
  <si>
    <t>тариф, (рублей)</t>
  </si>
  <si>
    <t>1скл.м3</t>
  </si>
  <si>
    <t>2.</t>
  </si>
  <si>
    <t>3.</t>
  </si>
  <si>
    <t>Тариф с учетом округления (рублей)</t>
  </si>
  <si>
    <t>4.</t>
  </si>
  <si>
    <t>5.</t>
  </si>
  <si>
    <t>топором</t>
  </si>
  <si>
    <t xml:space="preserve">Колка дров                                                                 </t>
  </si>
  <si>
    <t>с применением клиньев</t>
  </si>
  <si>
    <t>до 10м</t>
  </si>
  <si>
    <t>до20м</t>
  </si>
  <si>
    <t>свыше20</t>
  </si>
  <si>
    <t>весна</t>
  </si>
  <si>
    <t>лето</t>
  </si>
  <si>
    <t>осень</t>
  </si>
  <si>
    <t>100 м2</t>
  </si>
  <si>
    <t>100м2</t>
  </si>
  <si>
    <t>0,7м</t>
  </si>
  <si>
    <t>6.</t>
  </si>
  <si>
    <t>Прополка с рыхлением картофеля после междурядной обработки</t>
  </si>
  <si>
    <t>Скашивание ботвы косой</t>
  </si>
  <si>
    <t>Посев семян овощных культур</t>
  </si>
  <si>
    <t>Посадка рассады овощных культур</t>
  </si>
  <si>
    <t>Замена выключателя , розетки</t>
  </si>
  <si>
    <t>1.1.</t>
  </si>
  <si>
    <t>1.2.</t>
  </si>
  <si>
    <t>1.3.</t>
  </si>
  <si>
    <t>1.9.</t>
  </si>
  <si>
    <t>1.10.</t>
  </si>
  <si>
    <t>1.11.</t>
  </si>
  <si>
    <t>1.12.</t>
  </si>
  <si>
    <t>1.13.</t>
  </si>
  <si>
    <t>1.14.</t>
  </si>
  <si>
    <t>1.15.</t>
  </si>
  <si>
    <t>Вынос мусора</t>
  </si>
  <si>
    <t>1.16.</t>
  </si>
  <si>
    <t>1.17.</t>
  </si>
  <si>
    <t>1.18.</t>
  </si>
  <si>
    <t>1.20.</t>
  </si>
  <si>
    <t>1.21.</t>
  </si>
  <si>
    <t>1.22.</t>
  </si>
  <si>
    <t>1.23.</t>
  </si>
  <si>
    <t>2.1.</t>
  </si>
  <si>
    <t>2.2.</t>
  </si>
  <si>
    <t>2.3.</t>
  </si>
  <si>
    <t>2.4.</t>
  </si>
  <si>
    <t>2.5.</t>
  </si>
  <si>
    <t>2.6.</t>
  </si>
  <si>
    <t>2.7.</t>
  </si>
  <si>
    <t>2.8.</t>
  </si>
  <si>
    <t>3.1.</t>
  </si>
  <si>
    <t>3.2.</t>
  </si>
  <si>
    <t>3.3.</t>
  </si>
  <si>
    <t>3.4.</t>
  </si>
  <si>
    <t>Мытье посуды</t>
  </si>
  <si>
    <t>с размораживанием</t>
  </si>
  <si>
    <t>без размораживания</t>
  </si>
  <si>
    <t>Тариф (рублей)</t>
  </si>
  <si>
    <t>1 заказ</t>
  </si>
  <si>
    <t>1 заказ до 7 кг</t>
  </si>
  <si>
    <t>Стоимость норма часа (рублей)</t>
  </si>
  <si>
    <t>1заказ до 7кг</t>
  </si>
  <si>
    <t>1 пог.м.</t>
  </si>
  <si>
    <t>1 плафон</t>
  </si>
  <si>
    <t>1 шт</t>
  </si>
  <si>
    <t>1 шт.</t>
  </si>
  <si>
    <t>1 плита</t>
  </si>
  <si>
    <t>Директор</t>
  </si>
  <si>
    <t xml:space="preserve">Директор </t>
  </si>
  <si>
    <t>Устройство гряд</t>
  </si>
  <si>
    <t>10 кг</t>
  </si>
  <si>
    <t>Посадка в лунки или борозды луковичных или клубневых растений</t>
  </si>
  <si>
    <t>100 шт.</t>
  </si>
  <si>
    <t xml:space="preserve">Боронование почвы </t>
  </si>
  <si>
    <t>в 2 слоя</t>
  </si>
  <si>
    <t>в 3 слоя</t>
  </si>
  <si>
    <t>100 кг</t>
  </si>
  <si>
    <t>Подпахивание картофеля</t>
  </si>
  <si>
    <t>томаты</t>
  </si>
  <si>
    <t>огурцы</t>
  </si>
  <si>
    <t>перец</t>
  </si>
  <si>
    <t>1м2</t>
  </si>
  <si>
    <t>1 м2</t>
  </si>
  <si>
    <t>Ручной посев зерновых культур</t>
  </si>
  <si>
    <t>Замена перегоревших электроламп</t>
  </si>
  <si>
    <t>1 м</t>
  </si>
  <si>
    <t>Прокладка коробов для укладки  кабеля</t>
  </si>
  <si>
    <t>Демонтаж проводов</t>
  </si>
  <si>
    <t xml:space="preserve">Прокладка проводов в  короба </t>
  </si>
  <si>
    <t>Установка настенного патрона</t>
  </si>
  <si>
    <t>Установка потолочного патрона</t>
  </si>
  <si>
    <t>Установка распределительной коробки, потрона</t>
  </si>
  <si>
    <t>1 м дымохода</t>
  </si>
  <si>
    <t>Установка деревянных столбов забора с заливкой цементным раствором</t>
  </si>
  <si>
    <t>Оклеивание стен обоями</t>
  </si>
  <si>
    <t>1 т</t>
  </si>
  <si>
    <t>Наименование услуг</t>
  </si>
  <si>
    <t>Стрижка волос " наголо"</t>
  </si>
  <si>
    <t>Стоимость норма часа(руб)</t>
  </si>
  <si>
    <t>Утверждаю:</t>
  </si>
  <si>
    <t>Платных парикмахерских услуг оказываемых ГУ "Территориальный центр социального обслуживания населения Ушачского района"</t>
  </si>
  <si>
    <t>Стрижка фронтально-теменной зоны( челки)</t>
  </si>
  <si>
    <t>Сушка волос феном</t>
  </si>
  <si>
    <t>1 стрижка</t>
  </si>
  <si>
    <t>Прейскурант</t>
  </si>
  <si>
    <t>Ед.измерен.</t>
  </si>
  <si>
    <t>1 клиент</t>
  </si>
  <si>
    <t>вручную</t>
  </si>
  <si>
    <t>1 кг</t>
  </si>
  <si>
    <t>квашение капусты</t>
  </si>
  <si>
    <t>Консервирование ягод и фруктов (компоты) в банки стекляные</t>
  </si>
  <si>
    <t>ягоды</t>
  </si>
  <si>
    <t>яблоки</t>
  </si>
  <si>
    <t>вишни</t>
  </si>
  <si>
    <t>сливы</t>
  </si>
  <si>
    <t>Приготовление варенья</t>
  </si>
  <si>
    <t>Экономист</t>
  </si>
  <si>
    <t>летники</t>
  </si>
  <si>
    <t>луковичные</t>
  </si>
  <si>
    <t>руб.</t>
  </si>
  <si>
    <t>Н.И.Самсоненко</t>
  </si>
  <si>
    <t>Ед.измерения</t>
  </si>
  <si>
    <t>Установка  подвесного светильника</t>
  </si>
  <si>
    <t>Установка светильника типа "Бра"</t>
  </si>
  <si>
    <t>Разборка отопительных печей</t>
  </si>
  <si>
    <t>Окраска печи известью или мелом</t>
  </si>
  <si>
    <t>1 м фальца</t>
  </si>
  <si>
    <t>Главный бухгалтер</t>
  </si>
  <si>
    <t>Экономист                                                      Н.И.Самсоненко</t>
  </si>
  <si>
    <t>2 рукава</t>
  </si>
  <si>
    <t>нормат.времени на ед.изм.,   чел-ч.</t>
  </si>
  <si>
    <t>Ремонт мужских и женских пальто, полупальт, пиджаков, жакетов</t>
  </si>
  <si>
    <t>Ремонт рукавов</t>
  </si>
  <si>
    <t>Изготовление хлястиков, полуманжетов и соединение с рукавами</t>
  </si>
  <si>
    <t>Ремонт бортов и петель</t>
  </si>
  <si>
    <t>Сделать новую петлю на месте старой</t>
  </si>
  <si>
    <t>1 петля</t>
  </si>
  <si>
    <t>Ремонт низа и изменение длины изделия</t>
  </si>
  <si>
    <t>Выравнить провисающую или натянутую подкладкой нижнюю часть изделия</t>
  </si>
  <si>
    <t>1 изделие</t>
  </si>
  <si>
    <t>Изменение длины изделия за счет припуска по линии талии</t>
  </si>
  <si>
    <t>Удлинить изделие за счет вставки по талии или по низу</t>
  </si>
  <si>
    <t>Ремонт  мужских и женских брюк и брюк спортивных</t>
  </si>
  <si>
    <t>Заменить "молнии" в застежке</t>
  </si>
  <si>
    <t>Ремонт вытертого края застежки или переделка застежки с петлями и пуговицами на застежку "молния"</t>
  </si>
  <si>
    <t>Ремонт карманов</t>
  </si>
  <si>
    <t>1 карман</t>
  </si>
  <si>
    <t>Отремонтировать или сделать вновь карман</t>
  </si>
  <si>
    <t>Изменение длины брюк</t>
  </si>
  <si>
    <t>Заменить и пришить вновь тесьму в низ брюк</t>
  </si>
  <si>
    <t>1 брюки</t>
  </si>
  <si>
    <t>Изменить длину брюк с манжетами или без манжет за счет запаса или ликвидировать манжеты</t>
  </si>
  <si>
    <t>Ремонт спортивных брюк</t>
  </si>
  <si>
    <t>Укоротить изделие внизу</t>
  </si>
  <si>
    <t>Разные работы</t>
  </si>
  <si>
    <t>Обметать шов</t>
  </si>
  <si>
    <t>10 см</t>
  </si>
  <si>
    <t>Пришить пуговицу или один крючок с петлей</t>
  </si>
  <si>
    <t>1 пуговица (крючок)</t>
  </si>
  <si>
    <t xml:space="preserve">до 20 см </t>
  </si>
  <si>
    <t>21-50 см</t>
  </si>
  <si>
    <t>свыше 50 см</t>
  </si>
  <si>
    <t>Заменить или втачать вновь  молнию длиной:</t>
  </si>
  <si>
    <t>1 молния</t>
  </si>
  <si>
    <t>Втачать одну заплату</t>
  </si>
  <si>
    <t>1 дм2</t>
  </si>
  <si>
    <t>Заштопать порванный участок изделия, подкладывая ткань с изнанки</t>
  </si>
  <si>
    <t>1дм2</t>
  </si>
  <si>
    <t>Тарифы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услуги оказываемые ГУ "ТЦСОН Ушачского района"                                                                                                                            ( ремонт одежды без стоимости материалов)</t>
  </si>
  <si>
    <t>Стоимость норма часа</t>
  </si>
  <si>
    <t>Ед.изм.</t>
  </si>
  <si>
    <t>Отпускная цена</t>
  </si>
  <si>
    <t>НДС   20%</t>
  </si>
  <si>
    <t>Всего с НДС (рублей)</t>
  </si>
  <si>
    <t>С.В.Петровская</t>
  </si>
  <si>
    <t>Главный бухгалтер                                          С.В.Петровская</t>
  </si>
  <si>
    <t>______________О.В.Хвощевская</t>
  </si>
  <si>
    <t>Ремонт каркаса теплицы с заменой отдельных деталей</t>
  </si>
  <si>
    <t>1 прибор</t>
  </si>
  <si>
    <t>Устройство заборов с установкой столбов и обтяжкой металлической сеткой</t>
  </si>
  <si>
    <t>Замена деталей (бруски продольные, боковые, средние, ножки и др.) в табуретах, стульях и креслах</t>
  </si>
  <si>
    <t>1 деталь</t>
  </si>
  <si>
    <t>Замена ручек, защелок, шпингалетов</t>
  </si>
  <si>
    <t>Разравнивание вскопанной почвы</t>
  </si>
  <si>
    <t>Снятие старой пленки с теплицы с отрывкой реек и выдергиванием гвоздей</t>
  </si>
  <si>
    <t>мытье головы</t>
  </si>
  <si>
    <t>в 1 слой</t>
  </si>
  <si>
    <t>Изменение длины рукавов, полуманжетов и соединение, не выпаривая их из пройм</t>
  </si>
  <si>
    <t>Ремонт  карманов</t>
  </si>
  <si>
    <t>Ремонт подкладки бокового кармана накладной деталью</t>
  </si>
  <si>
    <t>Ремонт прорезного кармана или изготовить вновь</t>
  </si>
  <si>
    <t>Замена подкладки накладного кармана</t>
  </si>
  <si>
    <t>Замена внутреннего кармана в женских изделиях</t>
  </si>
  <si>
    <t>Замена внутреннего кармана в мужских изделиях</t>
  </si>
  <si>
    <t>Выутюжить пиджак, жакет, брюки, жилет верхней одежды</t>
  </si>
  <si>
    <t>до 50 мм</t>
  </si>
  <si>
    <t>свыше 50 мм</t>
  </si>
  <si>
    <t>10 м2</t>
  </si>
  <si>
    <t>Замена замков:</t>
  </si>
  <si>
    <t>врезных</t>
  </si>
  <si>
    <t>накладных</t>
  </si>
  <si>
    <t>столы</t>
  </si>
  <si>
    <t>Демонтаж разборной мебели:</t>
  </si>
  <si>
    <t>Подметание пола</t>
  </si>
  <si>
    <t>Уборка пылесосом мягкой мебели, ковров и напольных покрытий</t>
  </si>
  <si>
    <t>диванов</t>
  </si>
  <si>
    <t>1 п.м</t>
  </si>
  <si>
    <t>до 300 м</t>
  </si>
  <si>
    <r>
      <t>Очистка дорожек от снега в зимний период:</t>
    </r>
    <r>
      <rPr>
        <sz val="10"/>
        <color theme="1"/>
        <rFont val="Times New Roman"/>
        <family val="1"/>
        <charset val="204"/>
      </rPr>
      <t xml:space="preserve"> </t>
    </r>
  </si>
  <si>
    <t>Оказание помощи в приготовлении пищи на дому</t>
  </si>
  <si>
    <t xml:space="preserve">Доставка овощей из хранилища </t>
  </si>
  <si>
    <t>пылесосом</t>
  </si>
  <si>
    <t>Смена штор и гардин</t>
  </si>
  <si>
    <t>Уборка пыли со стен и потолков</t>
  </si>
  <si>
    <t>Чистка ванны, умывальника (раковины)</t>
  </si>
  <si>
    <t>Чистка газовой (электрической) плиты</t>
  </si>
  <si>
    <t>Содействие в получении услуг, предоставляемых организациями торговли, бытового обслуживания, связи и другими организациями</t>
  </si>
  <si>
    <t>Протирание пыли с поверхности мебели</t>
  </si>
  <si>
    <t>Чистка прикроватных ковриков и дорожек</t>
  </si>
  <si>
    <t>Мытье оконных стекол и оконных переплетов, протирание подоконников, очистка оконных рам от бумаги (проклейка оконных рам бумагой)</t>
  </si>
  <si>
    <t>Доставка на дом материальной помощи</t>
  </si>
  <si>
    <t>Прейскурант тарифов на социальные услуги, входяшие в Перечень бесплатных и общедоступных услуг, оказываемых государственным учреждением "Территориальный центр социального обслуживания населения Ушачского района"</t>
  </si>
  <si>
    <t xml:space="preserve">Приложение 2 </t>
  </si>
  <si>
    <t>Обеспечение книгами, журналами, газетами</t>
  </si>
  <si>
    <t>штакетных</t>
  </si>
  <si>
    <t>Приложение 1</t>
  </si>
  <si>
    <t>Окучивание картофеля мотоблоком (без ГСМ)</t>
  </si>
  <si>
    <t xml:space="preserve">вертикальный      </t>
  </si>
  <si>
    <t>Стоимость, (рублей)</t>
  </si>
  <si>
    <t>тарифов на социальные услуги, не входящие в Перечень бесплатных и общедоступных услуг,</t>
  </si>
  <si>
    <t>населения Ушачского района»</t>
  </si>
  <si>
    <t>Прополка с рыхлением и окучиванием картофеля без междурядной обработки</t>
  </si>
  <si>
    <t>Социально- педагогические услуги</t>
  </si>
  <si>
    <t xml:space="preserve">Прейскурант тарифов на социальные услуги, входяшие в Перечень бесплатных и общедоступных услуг, оказываемых государственным учреждением "Территориальный центр социального обслуживания населения Ушачского района" </t>
  </si>
  <si>
    <t>в форме полустационарного социального обслуживания при необходимости в дни  посещений</t>
  </si>
  <si>
    <t>_______________О.В.Хвощевская</t>
  </si>
  <si>
    <t>1чел.час</t>
  </si>
  <si>
    <t>Н.И. Самсоненко</t>
  </si>
  <si>
    <t xml:space="preserve">Обучение  пользованию  компьютерной техникой, мобильным телефоном </t>
  </si>
  <si>
    <t>Норма времени (часов)</t>
  </si>
  <si>
    <t>пешком до 500м</t>
  </si>
  <si>
    <t>велосипедом до 500м</t>
  </si>
  <si>
    <t>на последующие 100м пешком добавлять</t>
  </si>
  <si>
    <t>на последующие 100м велосипедом добавлять</t>
  </si>
  <si>
    <t xml:space="preserve">Покупка и доставка на дом продуктов питания, промышленных товаров первой необходимости </t>
  </si>
  <si>
    <t>Норма времени, чел.-минут</t>
  </si>
  <si>
    <t>Социально-бытовые услуги</t>
  </si>
  <si>
    <t xml:space="preserve">Доставка на дом горячего питания </t>
  </si>
  <si>
    <t>Условие выполнения работ</t>
  </si>
  <si>
    <t>1 услуга</t>
  </si>
  <si>
    <t>1  блюдо</t>
  </si>
  <si>
    <t>1.2. организация горячего питания на дому:</t>
  </si>
  <si>
    <t>1.2.1.</t>
  </si>
  <si>
    <t>1.2.2.</t>
  </si>
  <si>
    <t>1.2.3.</t>
  </si>
  <si>
    <t>Приготовление простых блюд</t>
  </si>
  <si>
    <t>1емкость до 7кг</t>
  </si>
  <si>
    <t>пешком до 50 м</t>
  </si>
  <si>
    <t>1.4.</t>
  </si>
  <si>
    <t xml:space="preserve">вручную до 50м </t>
  </si>
  <si>
    <t>Доставка воды  (для проживающих в жилых помещениях без центрального водоснабжения)</t>
  </si>
  <si>
    <t>до 200 м</t>
  </si>
  <si>
    <t>свыше 200м</t>
  </si>
  <si>
    <t xml:space="preserve">на тележке до 200м </t>
  </si>
  <si>
    <t>1 емкость до 10л</t>
  </si>
  <si>
    <t>1 емкость до 20л</t>
  </si>
  <si>
    <t>1.5.</t>
  </si>
  <si>
    <t>Помощь в растопке печей(для проживающих в жилых помещениях без центрального отопления):</t>
  </si>
  <si>
    <t>1.5.1.</t>
  </si>
  <si>
    <t xml:space="preserve">Доставка топлива из хранилища  </t>
  </si>
  <si>
    <t>1.5.2.</t>
  </si>
  <si>
    <t>1 растопка</t>
  </si>
  <si>
    <t>1.5.3.</t>
  </si>
  <si>
    <t>Подготовка печей к растопке</t>
  </si>
  <si>
    <t>Растопка печей</t>
  </si>
  <si>
    <t>Сдача вещей в стирку, химчистку, ремонт и обратная их доставка  на дом</t>
  </si>
  <si>
    <t>1.6.</t>
  </si>
  <si>
    <t>1.7. Уборка жилых помещений</t>
  </si>
  <si>
    <t>1.7.1.</t>
  </si>
  <si>
    <t>Помощь в поддержании порядка в жилых помещениях</t>
  </si>
  <si>
    <t>стул, кресло</t>
  </si>
  <si>
    <t>стол, полка, тумбочка</t>
  </si>
  <si>
    <t>шкаф, стеллаж</t>
  </si>
  <si>
    <t>1.7.2.</t>
  </si>
  <si>
    <t>1.7.3.</t>
  </si>
  <si>
    <t>пешком до 50м</t>
  </si>
  <si>
    <t>1.7.4.</t>
  </si>
  <si>
    <t>1.7.5.</t>
  </si>
  <si>
    <t>стул</t>
  </si>
  <si>
    <t>кресло</t>
  </si>
  <si>
    <t>ковровое покрытие</t>
  </si>
  <si>
    <t>1.7.6.</t>
  </si>
  <si>
    <r>
      <t xml:space="preserve">Мытье пола  </t>
    </r>
    <r>
      <rPr>
        <sz val="10"/>
        <color theme="1"/>
        <rFont val="Times New Roman"/>
        <family val="1"/>
        <charset val="204"/>
      </rPr>
      <t xml:space="preserve"> </t>
    </r>
  </si>
  <si>
    <t>1.7.7.</t>
  </si>
  <si>
    <t>влажная протирка</t>
  </si>
  <si>
    <t>мытье</t>
  </si>
  <si>
    <t>мытье при разовой уборке сильнозагрязненного пола</t>
  </si>
  <si>
    <t>мытье легкодоступных окон</t>
  </si>
  <si>
    <t>с утеплением и проклейкой оконных рам</t>
  </si>
  <si>
    <t xml:space="preserve"> без утепления и проклейки оконных рам</t>
  </si>
  <si>
    <t>мытье труднодоступных окон</t>
  </si>
  <si>
    <t>мытье  сильнозагрязненных легкодоступных окон</t>
  </si>
  <si>
    <t>1.7.8.</t>
  </si>
  <si>
    <t>мытье  сильнозагрязненных труднодоступных окон</t>
  </si>
  <si>
    <t>1.7.9.</t>
  </si>
  <si>
    <t>1.7.10.</t>
  </si>
  <si>
    <t>обметание стен</t>
  </si>
  <si>
    <t>обметание потолков</t>
  </si>
  <si>
    <t>влажная протирка стен</t>
  </si>
  <si>
    <t>влажная протирка потолков</t>
  </si>
  <si>
    <t>переодическая чистка раковины</t>
  </si>
  <si>
    <t>разовая чистка сильнозагрязненной раковины</t>
  </si>
  <si>
    <t>периодическая чистка ванны</t>
  </si>
  <si>
    <t>разовая чистка сильнозагрязненной ванны</t>
  </si>
  <si>
    <t>1.7.11.</t>
  </si>
  <si>
    <t>1.7.12.</t>
  </si>
  <si>
    <t>переодическая чистка плиты</t>
  </si>
  <si>
    <t>разовая чистка сильнозагрязненнойплиты</t>
  </si>
  <si>
    <t>1.8.</t>
  </si>
  <si>
    <t>Внесение платы из средств обслуживаемого лица за жилищно-коммунальные услуги, пользование жилым помещением, услуги связи</t>
  </si>
  <si>
    <t>пешком на 100м пути</t>
  </si>
  <si>
    <t>велосипедом на 100м пути</t>
  </si>
  <si>
    <t>подметание свежевыпавшего снега</t>
  </si>
  <si>
    <t>сдвигание свежевыпавшего снега с дорожек</t>
  </si>
  <si>
    <t>10 пог.м.</t>
  </si>
  <si>
    <t xml:space="preserve">Уборка придомовой территории с 1 апреля по 31 октября </t>
  </si>
  <si>
    <t xml:space="preserve">Доставка (обеспечение) лекарственных средств и изделий медицинского назначения </t>
  </si>
  <si>
    <t>покупка печатных средств массовой информации</t>
  </si>
  <si>
    <t>оформление подписки на печатные средства массовой информации в почтовом отделении</t>
  </si>
  <si>
    <t>топлива (для проживающих в жилых помещениях без центрального отопления )</t>
  </si>
  <si>
    <t>овощей на зиму</t>
  </si>
  <si>
    <t>содействие в организации (организация) ритуальных услуг</t>
  </si>
  <si>
    <t>1.15.Содействие в заготовке:</t>
  </si>
  <si>
    <t>1.15.1.</t>
  </si>
  <si>
    <t>1.15.2</t>
  </si>
  <si>
    <t>Оказание помощи в выполнении  санитарно-гигиенических услуг:</t>
  </si>
  <si>
    <t>1.17.1</t>
  </si>
  <si>
    <t>помощь в принятии ванны (душа)</t>
  </si>
  <si>
    <t>1.17.2.</t>
  </si>
  <si>
    <t>для прживающих в жилых помещениях с центральным водоснабжением</t>
  </si>
  <si>
    <t>для прживающих в жилых помещениях без центрального  водоснабжения</t>
  </si>
  <si>
    <t>1.Социально-бытовые услуги:</t>
  </si>
  <si>
    <t>1.2.услуги по обработке приусадебного участка:</t>
  </si>
  <si>
    <t>лошадью</t>
  </si>
  <si>
    <t xml:space="preserve">Вспашка почвы на глубину до 20см </t>
  </si>
  <si>
    <t>1.2.4.</t>
  </si>
  <si>
    <t>1.2.5.</t>
  </si>
  <si>
    <t>дискование почвы мотоблоком ( без ГСМ)</t>
  </si>
  <si>
    <t>1.2.6.</t>
  </si>
  <si>
    <t>1.2.7.</t>
  </si>
  <si>
    <t>1.2.8.</t>
  </si>
  <si>
    <t>0,5 м</t>
  </si>
  <si>
    <t>0,6 м</t>
  </si>
  <si>
    <t>нарезка борозд плугом при тяге лошадью, под посадку растений с междурядьями</t>
  </si>
  <si>
    <t>1.2.9.</t>
  </si>
  <si>
    <t>50х30 см</t>
  </si>
  <si>
    <t>60х30 см</t>
  </si>
  <si>
    <t>70х30 см</t>
  </si>
  <si>
    <t>под лопату</t>
  </si>
  <si>
    <t>Посадка картофеля</t>
  </si>
  <si>
    <t>1.2.10.</t>
  </si>
  <si>
    <t>1.2.11.</t>
  </si>
  <si>
    <t>1.2.12.</t>
  </si>
  <si>
    <t>1.2.13.</t>
  </si>
  <si>
    <t>Раскладка картофеля при рядовой посадке под плуг, при схеме посадки</t>
  </si>
  <si>
    <t>1.2.14.</t>
  </si>
  <si>
    <t>конным плугом</t>
  </si>
  <si>
    <r>
      <t>мотоблоком</t>
    </r>
    <r>
      <rPr>
        <sz val="8"/>
        <color theme="1"/>
        <rFont val="Times New Roman"/>
        <family val="1"/>
        <charset val="204"/>
      </rPr>
      <t xml:space="preserve"> (без ГСМ)</t>
    </r>
  </si>
  <si>
    <t xml:space="preserve">Культивация почвы в один след </t>
  </si>
  <si>
    <t>1.2.15.</t>
  </si>
  <si>
    <t>до 15 см</t>
  </si>
  <si>
    <t>15-20 см</t>
  </si>
  <si>
    <t>Вскапывание почвы в вручную на глубину</t>
  </si>
  <si>
    <t>1.2.16.</t>
  </si>
  <si>
    <t>без очистки</t>
  </si>
  <si>
    <t>с очисткой</t>
  </si>
  <si>
    <t>1.2.17.</t>
  </si>
  <si>
    <t>1.2.18.</t>
  </si>
  <si>
    <t>Сплошное внесение в почву органических удобрений предварительно разложенных в небольшие кучи</t>
  </si>
  <si>
    <t xml:space="preserve">Сплошное внесение в почву минеральных удобрений </t>
  </si>
  <si>
    <t>1.2.19.</t>
  </si>
  <si>
    <t>1.2.20.</t>
  </si>
  <si>
    <t>100 пог.м.</t>
  </si>
  <si>
    <t>1.2.21.</t>
  </si>
  <si>
    <t>1.2.22.</t>
  </si>
  <si>
    <t>1.2.23.</t>
  </si>
  <si>
    <t>Прополка цветников</t>
  </si>
  <si>
    <t>1.2.24.</t>
  </si>
  <si>
    <t>Прополка с рыхлением и окучиванием овощных культур</t>
  </si>
  <si>
    <t>1.2.25.</t>
  </si>
  <si>
    <t>Прореживание растений</t>
  </si>
  <si>
    <t>1.2.26.</t>
  </si>
  <si>
    <t>Услуги по переборке картофеля с сортировкой</t>
  </si>
  <si>
    <t>Услуги по поливке огорода</t>
  </si>
  <si>
    <t>из шланга</t>
  </si>
  <si>
    <t>из лейки</t>
  </si>
  <si>
    <t>Услуги по переноске торфяного брикета, угля и их складирование</t>
  </si>
  <si>
    <t>Услуги по косьбе травы (вручную или с помощью триммера)</t>
  </si>
  <si>
    <t>триммером на ровных участках</t>
  </si>
  <si>
    <t>триммером на склонах и канавах</t>
  </si>
  <si>
    <t>вручную на ровных участках</t>
  </si>
  <si>
    <t>вручную на склонах и канавах</t>
  </si>
  <si>
    <t>1.7.</t>
  </si>
  <si>
    <t>Услуги по устройству (ремонту) каркаса теплицы, покрытию теплицы пленкой:</t>
  </si>
  <si>
    <t>Устройство каркаса теплицы с разметкой и распиливанием материалов, установкой стоек, креплением обвязок, изготовлением и навеской двери и форточки</t>
  </si>
  <si>
    <t>1 м2 основания</t>
  </si>
  <si>
    <t>Покрытие теплицы пленкой с креплением рейками, заделкой  торцовых сторон и обтягиванием двери и форточки</t>
  </si>
  <si>
    <t>1 м2 пленки</t>
  </si>
  <si>
    <t>1м2 пленки</t>
  </si>
  <si>
    <t>Остеклениние новых парниковых рам</t>
  </si>
  <si>
    <t xml:space="preserve"> с промазкой швов</t>
  </si>
  <si>
    <t>без промазки швов</t>
  </si>
  <si>
    <t>Замена стекол парниковых рам</t>
  </si>
  <si>
    <t>Услуги по устройству (ремонту) заборов, ворот, калиток:</t>
  </si>
  <si>
    <t>1.8.1.</t>
  </si>
  <si>
    <t>глухих</t>
  </si>
  <si>
    <t>Устройство заборов с установкой столбов и сборкой элементов забора</t>
  </si>
  <si>
    <t>1.8.2.</t>
  </si>
  <si>
    <t>1.8.3.</t>
  </si>
  <si>
    <t>ворота</t>
  </si>
  <si>
    <t>калитки отдельно стоящие</t>
  </si>
  <si>
    <t>Ремонт ворот и калиток с добавлением до 25% нового  материала:</t>
  </si>
  <si>
    <t>1.8.4.</t>
  </si>
  <si>
    <t>ремонт забора с добавлением нового материала</t>
  </si>
  <si>
    <t>до 5%</t>
  </si>
  <si>
    <t>до 15%</t>
  </si>
  <si>
    <t>до 25 %</t>
  </si>
  <si>
    <t>Услуги по ремонту мебели:</t>
  </si>
  <si>
    <t>1.9.1.</t>
  </si>
  <si>
    <t>1.9.2.</t>
  </si>
  <si>
    <t>замена деталей (ножки, проножки,направляющие бруски и др.) в столах</t>
  </si>
  <si>
    <t>1.9.3.</t>
  </si>
  <si>
    <t>до 10 см2</t>
  </si>
  <si>
    <t>до 30 см2</t>
  </si>
  <si>
    <t>до 50 см2</t>
  </si>
  <si>
    <t>1 дефектное место</t>
  </si>
  <si>
    <t>Переклейка столов (обеденных, для телевизоров,магнитофонов и др.)</t>
  </si>
  <si>
    <t>Устранение механических повреждений (забоины, царапины, трещины, сколы, вырывы и др.) в деталях из массива с подбором заделок по цвету и текстуре</t>
  </si>
  <si>
    <t>1.9.4.</t>
  </si>
  <si>
    <t>1.9.5.</t>
  </si>
  <si>
    <t>1.9.6.</t>
  </si>
  <si>
    <t>Замена зеркал, стекол</t>
  </si>
  <si>
    <t>1.9.7.</t>
  </si>
  <si>
    <t>1.9.8.</t>
  </si>
  <si>
    <t>Замена петель рояльных</t>
  </si>
  <si>
    <t>1.9.10.</t>
  </si>
  <si>
    <t>Монтаж разборной мебели</t>
  </si>
  <si>
    <t>шкафы, секции</t>
  </si>
  <si>
    <t>1.9.9.</t>
  </si>
  <si>
    <t>Содействие в организации ремонта надворных построек, жилых помещений</t>
  </si>
  <si>
    <t xml:space="preserve">оказываемых государственным учреждением  «Территориальный центр социального   обслуживания </t>
  </si>
  <si>
    <t>Социальные услуги облагаемые НДС</t>
  </si>
  <si>
    <t>Социально-бытовые услуги:</t>
  </si>
  <si>
    <t xml:space="preserve">Мытье с помощью моющих средств </t>
  </si>
  <si>
    <t>дверь</t>
  </si>
  <si>
    <t>подоконник</t>
  </si>
  <si>
    <t>шкаф секционный полированный</t>
  </si>
  <si>
    <t>стол (письменный)</t>
  </si>
  <si>
    <t>стол (журнальный)</t>
  </si>
  <si>
    <t>книжная полка</t>
  </si>
  <si>
    <t>стена</t>
  </si>
  <si>
    <t>потолок</t>
  </si>
  <si>
    <t>потолочных</t>
  </si>
  <si>
    <t>настенных и настольных</t>
  </si>
  <si>
    <t>Мытье электроосветительных приборов со снятием и установкой плафонов</t>
  </si>
  <si>
    <t>Подготовка жилых помещений для проведения ремонта</t>
  </si>
  <si>
    <t>10 единиц мебели</t>
  </si>
  <si>
    <t>Навеска на готовые крючки карнизов, вешалок, картин, и т.д.</t>
  </si>
  <si>
    <t>Разогрев пищи</t>
  </si>
  <si>
    <t>на газовой или электроплите</t>
  </si>
  <si>
    <t>в СВЧ печи</t>
  </si>
  <si>
    <t>1 блюдо</t>
  </si>
  <si>
    <t>с центральным водоснабжением</t>
  </si>
  <si>
    <t>без центрального водоснабжения</t>
  </si>
  <si>
    <t>10 предметов</t>
  </si>
  <si>
    <t>Услуги освобожденные от НДС</t>
  </si>
  <si>
    <t>Очистка с помощью моющих средств унитазов</t>
  </si>
  <si>
    <t>Очистка книг от пыли с выборкой их из шкафов и полок, с последующей расстановкой на место</t>
  </si>
  <si>
    <t>1 м ряда книг</t>
  </si>
  <si>
    <t>Чистка зеркал</t>
  </si>
  <si>
    <t>Чистка кафельной плитки</t>
  </si>
  <si>
    <t xml:space="preserve">Сортировка и уборка вещей в шкафу </t>
  </si>
  <si>
    <t>без просушивания</t>
  </si>
  <si>
    <t>с развешиванием для просушивания на воздухе</t>
  </si>
  <si>
    <t>1 полка</t>
  </si>
  <si>
    <t>Крепление марли, сетки на окна кнопками</t>
  </si>
  <si>
    <t>Мытье противомаскитной сетки на окнах</t>
  </si>
  <si>
    <t>Мытье решеток на окнах</t>
  </si>
  <si>
    <t>Мытье (чистка) холодильника внутри и снаружи</t>
  </si>
  <si>
    <t>Мытье отопительных батарей</t>
  </si>
  <si>
    <t>при центральном водоснабжении без кипячения</t>
  </si>
  <si>
    <t>с кипячением</t>
  </si>
  <si>
    <t>при отсутствии центрального водоснабжения без кипячения</t>
  </si>
  <si>
    <t>Услуги по регулярной стирке, сушке, глажению постельного белья, одежды на дому у заказчика</t>
  </si>
  <si>
    <t>Разовая очистка придомовой территории от снега после сильного снегопада</t>
  </si>
  <si>
    <t>Распиловка дровяного долготья на заданную длину</t>
  </si>
  <si>
    <t xml:space="preserve"> ручной пилой</t>
  </si>
  <si>
    <t>бензопилой (без ГСМ)</t>
  </si>
  <si>
    <r>
      <t xml:space="preserve">Распиловка отходов лесоматериалов на дрова бензапилой </t>
    </r>
    <r>
      <rPr>
        <sz val="8"/>
        <color theme="1"/>
        <rFont val="Times New Roman"/>
        <family val="1"/>
        <charset val="204"/>
      </rPr>
      <t>(без ГСМ)</t>
    </r>
  </si>
  <si>
    <t xml:space="preserve">Укладка дров </t>
  </si>
  <si>
    <t>Оказание помощи в топке бани с подноской топлива</t>
  </si>
  <si>
    <t>весенне-летний период</t>
  </si>
  <si>
    <t>осенне-зимний период</t>
  </si>
  <si>
    <t>1.24.</t>
  </si>
  <si>
    <t>Прочистка дымохода</t>
  </si>
  <si>
    <t>горизонтальный</t>
  </si>
  <si>
    <t>содействие в получении услуг по:</t>
  </si>
  <si>
    <t>1.25.</t>
  </si>
  <si>
    <t>1.25.1</t>
  </si>
  <si>
    <t>погрузке (выгрузке) мебели</t>
  </si>
  <si>
    <t>1.25.2.</t>
  </si>
  <si>
    <t>заготовке сена</t>
  </si>
  <si>
    <t>1.25.3</t>
  </si>
  <si>
    <t>ремонту санитарно-технического оборудования</t>
  </si>
  <si>
    <t>ремонту электрооборудования</t>
  </si>
  <si>
    <t>ремонту печей</t>
  </si>
  <si>
    <t>1.25.4.</t>
  </si>
  <si>
    <t>1.25.5</t>
  </si>
  <si>
    <t>1.26.</t>
  </si>
  <si>
    <t>Заготовка фруктов и овощей на зиму:</t>
  </si>
  <si>
    <t>1.26.1.</t>
  </si>
  <si>
    <t xml:space="preserve">Консервирование овощей                  </t>
  </si>
  <si>
    <t>томаты, огурцы 3-х литровая банка</t>
  </si>
  <si>
    <t>перец литровая банка</t>
  </si>
  <si>
    <t>1.26.2.</t>
  </si>
  <si>
    <t>1.26.3.</t>
  </si>
  <si>
    <t>5 кг</t>
  </si>
  <si>
    <t>1.26.4.</t>
  </si>
  <si>
    <t>Приготовление соков из фруктов, ягод, овощей с помощью соковыжималки</t>
  </si>
  <si>
    <t>1.26.5.</t>
  </si>
  <si>
    <t>3л</t>
  </si>
  <si>
    <t>Услуги по выполнению сельскохозяйственных работ:</t>
  </si>
  <si>
    <t xml:space="preserve"> уборка картофеля:</t>
  </si>
  <si>
    <t>2.1.1.</t>
  </si>
  <si>
    <t>выборка картофеля из рядов после подпашки</t>
  </si>
  <si>
    <t>2.1.2.</t>
  </si>
  <si>
    <t xml:space="preserve"> копание картофеля лопатой с отноской на расстояние до 20 м</t>
  </si>
  <si>
    <t>2.1.3.</t>
  </si>
  <si>
    <t>переноска картофеля в корзинах, ведрах на расстояние</t>
  </si>
  <si>
    <t>до 15 м</t>
  </si>
  <si>
    <t>до 30 м</t>
  </si>
  <si>
    <t>переборка лука перед посадкой и обрезка</t>
  </si>
  <si>
    <t>пасынкование растений</t>
  </si>
  <si>
    <t>обрезание, подвязывание к опоре овощных культур (растений</t>
  </si>
  <si>
    <t xml:space="preserve"> уборка с/х культур:</t>
  </si>
  <si>
    <t>2.5.1.</t>
  </si>
  <si>
    <t>2.5.2.</t>
  </si>
  <si>
    <t>выборка укропа, салата, петрушки</t>
  </si>
  <si>
    <t>крыжовника, облепихи</t>
  </si>
  <si>
    <t>смородины</t>
  </si>
  <si>
    <t>яблок, груш</t>
  </si>
  <si>
    <t xml:space="preserve">сбор урожая с плодовых деревьев и кустарников </t>
  </si>
  <si>
    <t>вынос сорняков после уборки овощных культур</t>
  </si>
  <si>
    <t>до 50 м</t>
  </si>
  <si>
    <t>свыше 200 м</t>
  </si>
  <si>
    <t>1 емкость весом до 7 кг</t>
  </si>
  <si>
    <t>сбор лекарственных трав с приусадебного участка</t>
  </si>
  <si>
    <t>2.9.</t>
  </si>
  <si>
    <t>уход за садовыми деревьями, кустарниками, цветниками:</t>
  </si>
  <si>
    <t>2.9.1.</t>
  </si>
  <si>
    <t>побелка деревьев известью</t>
  </si>
  <si>
    <t>10 шт</t>
  </si>
  <si>
    <t>2.9.2.</t>
  </si>
  <si>
    <t>удаление поросли секатором</t>
  </si>
  <si>
    <t>2.9.3.</t>
  </si>
  <si>
    <t>посадка деревьев (копка ям на глубину до 1 м и шириной до 1 м)</t>
  </si>
  <si>
    <t>без обрезки корневой системы</t>
  </si>
  <si>
    <t>с обрезкой корневой системы</t>
  </si>
  <si>
    <t>пересадка деревьев</t>
  </si>
  <si>
    <t>2.9.4.</t>
  </si>
  <si>
    <t>2.9.5.</t>
  </si>
  <si>
    <t>подкормка деревьев, кустарников;</t>
  </si>
  <si>
    <t>2.9.6.</t>
  </si>
  <si>
    <t>посадка кустарников</t>
  </si>
  <si>
    <t>2.9.7.</t>
  </si>
  <si>
    <t>посадка цветов</t>
  </si>
  <si>
    <t>2.9.8.</t>
  </si>
  <si>
    <t>выкапывание многолетников</t>
  </si>
  <si>
    <t>2.9.9.</t>
  </si>
  <si>
    <t>обработка цветочных клумб гербицидами</t>
  </si>
  <si>
    <t xml:space="preserve"> закраска срезов диаметром</t>
  </si>
  <si>
    <t>2.9.10.</t>
  </si>
  <si>
    <t>вырубка кустарников</t>
  </si>
  <si>
    <t>2.9.11.</t>
  </si>
  <si>
    <t>2.9.12.</t>
  </si>
  <si>
    <t>обрезка сучьев плодовых деревьев</t>
  </si>
  <si>
    <t>2.10.</t>
  </si>
  <si>
    <t>выбрасывание навоза из сарая с подноской на расстояние до 10 м</t>
  </si>
  <si>
    <t>Ремонтно-строительные работы:</t>
  </si>
  <si>
    <t xml:space="preserve"> ремонт форточки:</t>
  </si>
  <si>
    <t xml:space="preserve"> смена форточки</t>
  </si>
  <si>
    <t>3.1.1.</t>
  </si>
  <si>
    <t>3.1.2.</t>
  </si>
  <si>
    <t xml:space="preserve"> смена штапиков</t>
  </si>
  <si>
    <t>3.1.3.</t>
  </si>
  <si>
    <t xml:space="preserve"> замена стекла в форточке</t>
  </si>
  <si>
    <t>1 окно</t>
  </si>
  <si>
    <t>замена врезных оконных и дверных приборов:</t>
  </si>
  <si>
    <t>3.2.1.</t>
  </si>
  <si>
    <t xml:space="preserve"> смена замка с поворотной ручкой (автоматического)</t>
  </si>
  <si>
    <t>3.2.2.</t>
  </si>
  <si>
    <t xml:space="preserve"> смена комплекта фрамужных приборов</t>
  </si>
  <si>
    <t>замена накладных оконных и дверных приборов:</t>
  </si>
  <si>
    <t xml:space="preserve"> смена крючка с планкой к наружной двери</t>
  </si>
  <si>
    <t>3.3.1.</t>
  </si>
  <si>
    <t xml:space="preserve"> смена шпингалета оконного с личинкой</t>
  </si>
  <si>
    <t>3.3.2.</t>
  </si>
  <si>
    <t xml:space="preserve"> замена разбитых стекол</t>
  </si>
  <si>
    <t>кирпичных (гипсовых)</t>
  </si>
  <si>
    <t>1 карниз</t>
  </si>
  <si>
    <t>бетонных или железобетонных</t>
  </si>
  <si>
    <t>1 участок захоронения</t>
  </si>
  <si>
    <t xml:space="preserve"> ремонт карниза</t>
  </si>
  <si>
    <t>3.5.</t>
  </si>
  <si>
    <t xml:space="preserve"> установка карниза:</t>
  </si>
  <si>
    <t>3.6.</t>
  </si>
  <si>
    <t xml:space="preserve"> установка профильных или круглых карнизов со сверлением отверстий и вставкой пробок для закрепления двух кронштейнов в стенах:</t>
  </si>
  <si>
    <t>3.6.1.</t>
  </si>
  <si>
    <r>
      <t>до 1 м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</si>
  <si>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до 2 м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</si>
  <si>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более 2 м</t>
    </r>
    <r>
      <rPr>
        <vertAlign val="superscript"/>
        <sz val="11"/>
        <color theme="1"/>
        <rFont val="Times New Roman"/>
        <family val="1"/>
        <charset val="204"/>
      </rPr>
      <t>2</t>
    </r>
  </si>
  <si>
    <t>установка проволочного карниза со верлением отверстий и вставкой пробок для закрепления двух кронштейнов в стенах:</t>
  </si>
  <si>
    <t xml:space="preserve">3.6.2. </t>
  </si>
  <si>
    <t xml:space="preserve"> замена пружин дверных или фиксаторов оконных</t>
  </si>
  <si>
    <t>3.7.</t>
  </si>
  <si>
    <t xml:space="preserve"> смена почтового ящика</t>
  </si>
  <si>
    <t>3.8.</t>
  </si>
  <si>
    <t xml:space="preserve"> смена замка почтового ящика</t>
  </si>
  <si>
    <t>3.9.</t>
  </si>
  <si>
    <t>установка автономного пожарного извещателя</t>
  </si>
  <si>
    <t xml:space="preserve">3.10. </t>
  </si>
  <si>
    <t>норма времени на ед.изм.,                чел.мин.</t>
  </si>
  <si>
    <t>минут</t>
  </si>
  <si>
    <t>Итого стоимость</t>
  </si>
  <si>
    <t>1шт.</t>
  </si>
  <si>
    <t>Установка выключателя,розетки                    закрытого типа</t>
  </si>
  <si>
    <t xml:space="preserve">                                                                             открытого типа</t>
  </si>
  <si>
    <t>Установка соединительных коробок с разметкой мест установки и  пробивкой борозд при материале основания</t>
  </si>
  <si>
    <t>бетон</t>
  </si>
  <si>
    <t>кирпич</t>
  </si>
  <si>
    <t>дерево</t>
  </si>
  <si>
    <t xml:space="preserve">Открытая прокладка   проводов с креплением по:    </t>
  </si>
  <si>
    <t>дереву</t>
  </si>
  <si>
    <t>кирпичу</t>
  </si>
  <si>
    <t>1 п.м.</t>
  </si>
  <si>
    <t>Пробивка борозд в кирпичных стенах глубиной до 3 см при ширине борозды да 4 см</t>
  </si>
  <si>
    <t>Пробивка борозд в бетонных стенах глубиной до 3 см при ширине борозды да 4 см</t>
  </si>
  <si>
    <t>Уход за местами захоронения</t>
  </si>
  <si>
    <t>Услуги по ремонту электрооборудования</t>
  </si>
  <si>
    <t>Директор ГУ "ТЦСОН Ушачского района"</t>
  </si>
  <si>
    <t>рыхление почвы мотоблоком с применением фрезы 10-15 см (без ГСМ)</t>
  </si>
  <si>
    <t>Установка люстры многорожковой</t>
  </si>
  <si>
    <t xml:space="preserve">Прочие ремонтные работы </t>
  </si>
  <si>
    <t>3.11.</t>
  </si>
  <si>
    <t>Ремонт внутренней штукатурки стен отдельными местами площадью ремонтируемого места:</t>
  </si>
  <si>
    <t>до 1 м2</t>
  </si>
  <si>
    <t>до 10 м2</t>
  </si>
  <si>
    <t>более 10 м2</t>
  </si>
  <si>
    <t>3.12.</t>
  </si>
  <si>
    <t>Окраска забора из штакетника масляными красками кистью:</t>
  </si>
  <si>
    <t>в один слой</t>
  </si>
  <si>
    <t>в два слоя</t>
  </si>
  <si>
    <t xml:space="preserve">Окраска потолков водоэмульсионной краской </t>
  </si>
  <si>
    <t>кистью</t>
  </si>
  <si>
    <t>валиком</t>
  </si>
  <si>
    <t>Простая масляная окраска ранее окрашенных поверхностей кистью с расчисткой старой краски до 10%</t>
  </si>
  <si>
    <t>стены</t>
  </si>
  <si>
    <t>полы</t>
  </si>
  <si>
    <t>потолки</t>
  </si>
  <si>
    <t>окна</t>
  </si>
  <si>
    <t>3.15.</t>
  </si>
  <si>
    <t>стен за 1 раз</t>
  </si>
  <si>
    <t>стен за 2 раза</t>
  </si>
  <si>
    <t xml:space="preserve">Грунтование валиком        </t>
  </si>
  <si>
    <t>потолков за 1 раз</t>
  </si>
  <si>
    <t>потолков за 2 раза</t>
  </si>
  <si>
    <t>3.16.</t>
  </si>
  <si>
    <t>Ремонт дверных порогов</t>
  </si>
  <si>
    <t>1 порог</t>
  </si>
  <si>
    <t>Снятие обоев (старых обоев)</t>
  </si>
  <si>
    <t>3.18.</t>
  </si>
  <si>
    <t xml:space="preserve">кирпичных </t>
  </si>
  <si>
    <t>1 м3</t>
  </si>
  <si>
    <t>3.20.</t>
  </si>
  <si>
    <t>Масляная окраска металических ворот, дверей и ставень кистью</t>
  </si>
  <si>
    <t>Окраска металических оград</t>
  </si>
  <si>
    <t>1 ограда</t>
  </si>
  <si>
    <t>6.2.</t>
  </si>
  <si>
    <t>Перестилка дощатых полов</t>
  </si>
  <si>
    <t>6.3.</t>
  </si>
  <si>
    <t>Разборка старых построек</t>
  </si>
  <si>
    <t>бревенчатых</t>
  </si>
  <si>
    <t>кирпичных</t>
  </si>
  <si>
    <t>6.4.</t>
  </si>
  <si>
    <t>Ремонт местами рулонной кровли</t>
  </si>
  <si>
    <t xml:space="preserve"> со сменой обрешетки</t>
  </si>
  <si>
    <t>без смены обрешетки</t>
  </si>
  <si>
    <t>6.5.</t>
  </si>
  <si>
    <t>Ремонт местами кровли из асбестоцементных листов</t>
  </si>
  <si>
    <t>6.6.</t>
  </si>
  <si>
    <t>1 столб</t>
  </si>
  <si>
    <t>6.7.</t>
  </si>
  <si>
    <t>Погрузочно разгрузочные работы</t>
  </si>
  <si>
    <t>6.7.1.</t>
  </si>
  <si>
    <t>Навоз или кампост рыхлый</t>
  </si>
  <si>
    <t>6.7.2.</t>
  </si>
  <si>
    <t>Навоз или кампост слежавшийся</t>
  </si>
  <si>
    <t>6.7.3.</t>
  </si>
  <si>
    <t>Сено и солома непресованная</t>
  </si>
  <si>
    <t>6.7.4.</t>
  </si>
  <si>
    <t>Дрова</t>
  </si>
  <si>
    <t>6.8.</t>
  </si>
  <si>
    <t>Затаривание зерна в мешки с подноской его в ведрах на растояние, м</t>
  </si>
  <si>
    <t>до 100 м</t>
  </si>
  <si>
    <t>добавлять на последующие 100 м</t>
  </si>
  <si>
    <t>6.9.</t>
  </si>
  <si>
    <t>Насадка на на ручки лопат, вил, и т.п.</t>
  </si>
  <si>
    <t>6.10.</t>
  </si>
  <si>
    <t>Устройство изгороди из жердей</t>
  </si>
  <si>
    <t>в 3 ряда</t>
  </si>
  <si>
    <t>в 4 ряда</t>
  </si>
  <si>
    <t>в 5 рядов</t>
  </si>
  <si>
    <t>10 м.п.</t>
  </si>
  <si>
    <t>6.11.</t>
  </si>
  <si>
    <t>Точка вручную напильником новой нажовки без развода зубьев</t>
  </si>
  <si>
    <t>6.12.</t>
  </si>
  <si>
    <t>Точка вручную напильником  нажовки бывшей в употреблении без развода зубьев</t>
  </si>
  <si>
    <t>6.13.</t>
  </si>
  <si>
    <t>1.05 м</t>
  </si>
  <si>
    <t>1.25 м</t>
  </si>
  <si>
    <t>1.50 м</t>
  </si>
  <si>
    <t xml:space="preserve"> Простая мужская стрижка  </t>
  </si>
  <si>
    <t xml:space="preserve">Простая женская стрижка </t>
  </si>
  <si>
    <t xml:space="preserve"> Модельная мужская стрижка  </t>
  </si>
  <si>
    <t>Норма времени (минут)</t>
  </si>
  <si>
    <t>Тариф    руб.</t>
  </si>
  <si>
    <t>Окраска волос седых  до 25 см</t>
  </si>
  <si>
    <t>Окраска волос  седых от 25 см до 40 см</t>
  </si>
  <si>
    <t xml:space="preserve">Калькуляция затрат на мытье головы  по  ГУ  ТЦСОН Ушачского района </t>
  </si>
  <si>
    <t xml:space="preserve">Экономист                                                      </t>
  </si>
  <si>
    <t>Заменить подкладку кармана</t>
  </si>
  <si>
    <t xml:space="preserve">Гл.бухгалтер                                                         </t>
  </si>
  <si>
    <t xml:space="preserve">Гл.бухгалтер                                                                                                    </t>
  </si>
  <si>
    <t xml:space="preserve">Экономист                                                                                                          </t>
  </si>
  <si>
    <t xml:space="preserve">С.В.Петровская </t>
  </si>
  <si>
    <t xml:space="preserve">Н.И.Самсоненко </t>
  </si>
  <si>
    <t>Для инвалидов и пожилых людей нетрудоспособного возраста, Стоимость, руб</t>
  </si>
  <si>
    <t>Стрижка  челки</t>
  </si>
  <si>
    <t>Точка вручную напильником новой двуручной пилы без развода зубьев при длине пилы, м</t>
  </si>
  <si>
    <t>Приклеивание потолочных плинтусов</t>
  </si>
  <si>
    <t>Прочистка и промывка сифонов санитарных приборов:</t>
  </si>
  <si>
    <t>чугунный</t>
  </si>
  <si>
    <t>пластмассовый</t>
  </si>
  <si>
    <t>1 сифон</t>
  </si>
  <si>
    <t>Устранение течи из гибких подводок присоединения санитарных приборов</t>
  </si>
  <si>
    <t>1 соединение</t>
  </si>
  <si>
    <t xml:space="preserve">Устранение течи из под гайки </t>
  </si>
  <si>
    <t>1 смеситель</t>
  </si>
  <si>
    <t>Смена душевой сетки</t>
  </si>
  <si>
    <t>1 сетка</t>
  </si>
  <si>
    <t>Смена водоразборного крана</t>
  </si>
  <si>
    <t>1 кран</t>
  </si>
  <si>
    <t>Смена умывальника, раковины</t>
  </si>
  <si>
    <t xml:space="preserve">Снятие известковой краски с потолков и стен </t>
  </si>
  <si>
    <t>1 м 2</t>
  </si>
  <si>
    <t>Оклейка потолков пластиковыми плитами</t>
  </si>
  <si>
    <t>Известковая окраска печей, стояков и труб кистью</t>
  </si>
  <si>
    <t>Окраска волос до 25 см с сушкой феном</t>
  </si>
  <si>
    <t>Окраска волос  от 25 см до 40 см с сушкой феном</t>
  </si>
  <si>
    <t xml:space="preserve">Женская модельная стрижка  </t>
  </si>
  <si>
    <t>Стачать распоровшийся шов или ткань или подшить распоровшийся участок</t>
  </si>
  <si>
    <t>Удаление хлястиков, полуманжетов на рукавах с обработкой распоротых участков</t>
  </si>
  <si>
    <t>________________О.В.Хвощевская</t>
  </si>
  <si>
    <t>Шампунь0.02л*2.67</t>
  </si>
  <si>
    <t>"01" октября 2018 года</t>
  </si>
  <si>
    <t>Уборка овощей</t>
  </si>
  <si>
    <t>1 час.</t>
  </si>
  <si>
    <t xml:space="preserve">Женская модельная стрижка  с сушкой феном </t>
  </si>
  <si>
    <r>
      <t xml:space="preserve">к приказу  от </t>
    </r>
    <r>
      <rPr>
        <u/>
        <sz val="12"/>
        <color theme="1"/>
        <rFont val="Times New Roman"/>
        <family val="1"/>
        <charset val="204"/>
      </rPr>
      <t>31.08.2018</t>
    </r>
    <r>
      <rPr>
        <sz val="12"/>
        <color theme="1"/>
        <rFont val="Times New Roman"/>
        <family val="1"/>
        <charset val="204"/>
      </rPr>
      <t xml:space="preserve">   года №</t>
    </r>
    <r>
      <rPr>
        <u/>
        <sz val="12"/>
        <color theme="1"/>
        <rFont val="Times New Roman"/>
        <family val="1"/>
        <charset val="204"/>
      </rPr>
      <t xml:space="preserve"> 46</t>
    </r>
  </si>
  <si>
    <t xml:space="preserve"> с 01.10.2018г.</t>
  </si>
  <si>
    <t>"01" октября  2018 года</t>
  </si>
  <si>
    <t>к приказу от  01.09.2017 г. №46а</t>
  </si>
  <si>
    <t>"01" сентября 2017года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</si>
</sst>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2">
    <xf numFmtId="0" fontId="0" fillId="0" borderId="0" xfId="0"/>
    <xf numFmtId="0" fontId="0" fillId="0" borderId="0" xfId="0" applyBorder="1"/>
    <xf numFmtId="1" fontId="0" fillId="0" borderId="0" xfId="0" applyNumberForma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5" fillId="0" borderId="14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2" fillId="0" borderId="0" xfId="0" applyFont="1"/>
    <xf numFmtId="0" fontId="2" fillId="0" borderId="14" xfId="0" applyFont="1" applyBorder="1"/>
    <xf numFmtId="2" fontId="2" fillId="0" borderId="9" xfId="0" applyNumberFormat="1" applyFont="1" applyBorder="1"/>
    <xf numFmtId="1" fontId="2" fillId="0" borderId="9" xfId="0" applyNumberFormat="1" applyFont="1" applyBorder="1"/>
    <xf numFmtId="1" fontId="0" fillId="0" borderId="0" xfId="0" applyNumberFormat="1" applyBorder="1" applyAlignment="1">
      <alignment wrapText="1"/>
    </xf>
    <xf numFmtId="0" fontId="5" fillId="0" borderId="1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/>
    <xf numFmtId="0" fontId="3" fillId="0" borderId="9" xfId="0" applyFont="1" applyBorder="1" applyAlignment="1">
      <alignment vertical="top" wrapText="1"/>
    </xf>
    <xf numFmtId="1" fontId="2" fillId="0" borderId="9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9" xfId="0" applyFont="1" applyBorder="1" applyAlignment="1">
      <alignment vertical="top"/>
    </xf>
    <xf numFmtId="0" fontId="10" fillId="0" borderId="0" xfId="0" applyFont="1"/>
    <xf numFmtId="0" fontId="0" fillId="0" borderId="0" xfId="0"/>
    <xf numFmtId="0" fontId="10" fillId="0" borderId="1" xfId="0" applyFont="1" applyBorder="1"/>
    <xf numFmtId="0" fontId="10" fillId="0" borderId="0" xfId="0" applyFont="1" applyBorder="1"/>
    <xf numFmtId="0" fontId="10" fillId="0" borderId="3" xfId="0" applyFont="1" applyBorder="1"/>
    <xf numFmtId="0" fontId="10" fillId="0" borderId="9" xfId="0" applyFont="1" applyBorder="1"/>
    <xf numFmtId="0" fontId="10" fillId="0" borderId="0" xfId="0" applyFont="1" applyFill="1" applyBorder="1"/>
    <xf numFmtId="0" fontId="0" fillId="0" borderId="0" xfId="0"/>
    <xf numFmtId="0" fontId="0" fillId="0" borderId="0" xfId="0"/>
    <xf numFmtId="164" fontId="2" fillId="0" borderId="9" xfId="0" applyNumberFormat="1" applyFont="1" applyBorder="1"/>
    <xf numFmtId="1" fontId="2" fillId="0" borderId="9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0" fillId="0" borderId="0" xfId="0" applyFont="1" applyAlignment="1">
      <alignment horizontal="left" indent="24"/>
    </xf>
    <xf numFmtId="0" fontId="10" fillId="0" borderId="4" xfId="0" applyFont="1" applyBorder="1" applyAlignment="1">
      <alignment horizontal="left"/>
    </xf>
    <xf numFmtId="0" fontId="0" fillId="0" borderId="0" xfId="0"/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top"/>
    </xf>
    <xf numFmtId="0" fontId="2" fillId="0" borderId="9" xfId="0" applyFont="1" applyBorder="1" applyAlignment="1">
      <alignment horizontal="center" wrapText="1"/>
    </xf>
    <xf numFmtId="0" fontId="5" fillId="0" borderId="0" xfId="0" applyFont="1" applyFill="1" applyBorder="1"/>
    <xf numFmtId="0" fontId="5" fillId="0" borderId="9" xfId="0" applyFont="1" applyBorder="1" applyAlignment="1">
      <alignment vertical="center" wrapText="1"/>
    </xf>
    <xf numFmtId="0" fontId="0" fillId="0" borderId="0" xfId="0"/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 applyBorder="1"/>
    <xf numFmtId="0" fontId="5" fillId="0" borderId="9" xfId="0" applyFont="1" applyBorder="1" applyAlignment="1">
      <alignment horizontal="center" wrapText="1"/>
    </xf>
    <xf numFmtId="0" fontId="0" fillId="0" borderId="0" xfId="0"/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/>
    <xf numFmtId="0" fontId="5" fillId="2" borderId="9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0" fillId="0" borderId="0" xfId="0"/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left" vertical="top"/>
    </xf>
    <xf numFmtId="0" fontId="15" fillId="0" borderId="0" xfId="0" applyFont="1" applyAlignment="1">
      <alignment vertical="top" wrapText="1"/>
    </xf>
    <xf numFmtId="0" fontId="0" fillId="0" borderId="0" xfId="0"/>
    <xf numFmtId="0" fontId="5" fillId="0" borderId="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/>
    <xf numFmtId="2" fontId="5" fillId="0" borderId="9" xfId="0" applyNumberFormat="1" applyFont="1" applyBorder="1" applyAlignment="1">
      <alignment horizontal="center" vertical="top"/>
    </xf>
    <xf numFmtId="0" fontId="6" fillId="0" borderId="9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Border="1"/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5" fillId="0" borderId="0" xfId="0" applyFont="1" applyFill="1" applyBorder="1" applyAlignment="1">
      <alignment vertical="top"/>
    </xf>
    <xf numFmtId="0" fontId="5" fillId="0" borderId="3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left" vertical="top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/>
    <xf numFmtId="0" fontId="15" fillId="0" borderId="0" xfId="0" applyFont="1" applyAlignment="1">
      <alignment vertical="top" wrapText="1"/>
    </xf>
    <xf numFmtId="0" fontId="5" fillId="0" borderId="9" xfId="0" applyFont="1" applyBorder="1" applyAlignment="1">
      <alignment horizontal="left" vertical="top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top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top"/>
    </xf>
    <xf numFmtId="0" fontId="6" fillId="0" borderId="9" xfId="0" applyFont="1" applyBorder="1" applyAlignment="1">
      <alignment horizontal="center"/>
    </xf>
    <xf numFmtId="0" fontId="0" fillId="0" borderId="0" xfId="0"/>
    <xf numFmtId="164" fontId="6" fillId="0" borderId="9" xfId="0" applyNumberFormat="1" applyFont="1" applyBorder="1" applyAlignment="1">
      <alignment horizontal="center"/>
    </xf>
    <xf numFmtId="0" fontId="5" fillId="0" borderId="3" xfId="0" applyFont="1" applyBorder="1" applyAlignment="1">
      <alignment vertical="top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14" fontId="5" fillId="0" borderId="3" xfId="0" applyNumberFormat="1" applyFont="1" applyBorder="1" applyAlignment="1">
      <alignment vertical="top"/>
    </xf>
    <xf numFmtId="1" fontId="6" fillId="0" borderId="3" xfId="0" applyNumberFormat="1" applyFont="1" applyFill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/>
    </xf>
    <xf numFmtId="1" fontId="5" fillId="2" borderId="9" xfId="0" applyNumberFormat="1" applyFont="1" applyFill="1" applyBorder="1" applyAlignment="1">
      <alignment horizontal="center" wrapText="1"/>
    </xf>
    <xf numFmtId="2" fontId="5" fillId="0" borderId="9" xfId="0" applyNumberFormat="1" applyFont="1" applyBorder="1" applyAlignment="1">
      <alignment vertical="top"/>
    </xf>
    <xf numFmtId="2" fontId="5" fillId="0" borderId="10" xfId="0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0" fontId="2" fillId="0" borderId="9" xfId="0" applyFont="1" applyFill="1" applyBorder="1" applyAlignment="1"/>
    <xf numFmtId="164" fontId="2" fillId="0" borderId="9" xfId="0" applyNumberFormat="1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2" fillId="0" borderId="9" xfId="0" applyFont="1" applyBorder="1" applyAlignment="1">
      <alignment horizontal="right" vertical="top" wrapText="1"/>
    </xf>
    <xf numFmtId="0" fontId="2" fillId="0" borderId="9" xfId="0" applyFont="1" applyBorder="1" applyAlignment="1">
      <alignment horizontal="right" wrapText="1"/>
    </xf>
    <xf numFmtId="2" fontId="2" fillId="0" borderId="9" xfId="0" applyNumberFormat="1" applyFont="1" applyBorder="1" applyAlignment="1">
      <alignment horizontal="right" wrapText="1"/>
    </xf>
    <xf numFmtId="14" fontId="3" fillId="0" borderId="9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right" vertical="top" wrapText="1"/>
    </xf>
    <xf numFmtId="0" fontId="0" fillId="0" borderId="0" xfId="0"/>
    <xf numFmtId="14" fontId="4" fillId="0" borderId="9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wrapText="1"/>
    </xf>
    <xf numFmtId="0" fontId="2" fillId="0" borderId="9" xfId="0" applyNumberFormat="1" applyFont="1" applyBorder="1" applyAlignment="1"/>
    <xf numFmtId="14" fontId="11" fillId="0" borderId="9" xfId="0" applyNumberFormat="1" applyFont="1" applyBorder="1" applyAlignment="1">
      <alignment horizontal="center" vertical="center" wrapText="1"/>
    </xf>
    <xf numFmtId="14" fontId="11" fillId="0" borderId="9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vertical="top"/>
    </xf>
    <xf numFmtId="0" fontId="3" fillId="0" borderId="9" xfId="0" applyFont="1" applyBorder="1" applyAlignment="1">
      <alignment horizontal="justify" vertical="top" wrapText="1"/>
    </xf>
    <xf numFmtId="0" fontId="3" fillId="0" borderId="9" xfId="0" applyFont="1" applyBorder="1" applyAlignment="1"/>
    <xf numFmtId="0" fontId="3" fillId="0" borderId="9" xfId="0" applyFont="1" applyBorder="1"/>
    <xf numFmtId="0" fontId="0" fillId="0" borderId="0" xfId="0"/>
    <xf numFmtId="0" fontId="2" fillId="0" borderId="9" xfId="0" applyFont="1" applyFill="1" applyBorder="1" applyAlignment="1">
      <alignment vertical="top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/>
    </xf>
    <xf numFmtId="0" fontId="3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 wrapText="1"/>
    </xf>
    <xf numFmtId="14" fontId="2" fillId="0" borderId="9" xfId="0" applyNumberFormat="1" applyFont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top"/>
    </xf>
    <xf numFmtId="1" fontId="2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Border="1"/>
    <xf numFmtId="0" fontId="2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right"/>
    </xf>
    <xf numFmtId="0" fontId="1" fillId="0" borderId="0" xfId="0" applyFont="1" applyBorder="1"/>
    <xf numFmtId="0" fontId="4" fillId="0" borderId="9" xfId="0" applyFont="1" applyBorder="1" applyAlignment="1">
      <alignment horizontal="center" wrapText="1"/>
    </xf>
    <xf numFmtId="0" fontId="11" fillId="0" borderId="9" xfId="0" applyFont="1" applyFill="1" applyBorder="1" applyAlignment="1">
      <alignment horizontal="center" vertical="center" wrapText="1"/>
    </xf>
    <xf numFmtId="2" fontId="10" fillId="0" borderId="9" xfId="0" applyNumberFormat="1" applyFont="1" applyBorder="1"/>
    <xf numFmtId="0" fontId="16" fillId="0" borderId="0" xfId="0" applyFont="1" applyBorder="1" applyAlignment="1">
      <alignment vertical="center" wrapText="1"/>
    </xf>
    <xf numFmtId="1" fontId="10" fillId="0" borderId="0" xfId="0" applyNumberFormat="1" applyFont="1" applyBorder="1"/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9" xfId="0" applyFont="1" applyBorder="1" applyAlignment="1">
      <alignment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vertical="top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top" wrapText="1"/>
    </xf>
    <xf numFmtId="0" fontId="2" fillId="0" borderId="9" xfId="0" applyFont="1" applyFill="1" applyBorder="1" applyAlignment="1">
      <alignment horizontal="center" vertical="top"/>
    </xf>
    <xf numFmtId="0" fontId="2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top"/>
    </xf>
    <xf numFmtId="0" fontId="2" fillId="0" borderId="9" xfId="0" applyFont="1" applyBorder="1" applyAlignment="1">
      <alignment wrapText="1"/>
    </xf>
    <xf numFmtId="0" fontId="2" fillId="0" borderId="9" xfId="0" applyFont="1" applyFill="1" applyBorder="1"/>
    <xf numFmtId="2" fontId="2" fillId="0" borderId="9" xfId="0" applyNumberFormat="1" applyFont="1" applyFill="1" applyBorder="1" applyAlignment="1"/>
    <xf numFmtId="2" fontId="2" fillId="0" borderId="9" xfId="0" applyNumberFormat="1" applyFont="1" applyBorder="1" applyAlignment="1">
      <alignment vertical="center" wrapText="1"/>
    </xf>
    <xf numFmtId="2" fontId="2" fillId="0" borderId="9" xfId="0" applyNumberFormat="1" applyFont="1" applyBorder="1" applyAlignment="1">
      <alignment wrapText="1"/>
    </xf>
    <xf numFmtId="0" fontId="11" fillId="0" borderId="9" xfId="0" applyFont="1" applyBorder="1" applyAlignment="1">
      <alignment horizontal="left" vertical="top" wrapText="1"/>
    </xf>
    <xf numFmtId="0" fontId="8" fillId="0" borderId="14" xfId="0" applyFont="1" applyBorder="1"/>
    <xf numFmtId="0" fontId="2" fillId="0" borderId="9" xfId="0" applyFont="1" applyFill="1" applyBorder="1" applyAlignment="1">
      <alignment vertical="center"/>
    </xf>
    <xf numFmtId="0" fontId="2" fillId="0" borderId="14" xfId="0" applyFont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0" fontId="18" fillId="0" borderId="9" xfId="0" applyFont="1" applyFill="1" applyBorder="1"/>
    <xf numFmtId="164" fontId="2" fillId="0" borderId="14" xfId="0" applyNumberFormat="1" applyFont="1" applyBorder="1"/>
    <xf numFmtId="164" fontId="2" fillId="0" borderId="9" xfId="0" applyNumberFormat="1" applyFont="1" applyFill="1" applyBorder="1" applyAlignment="1"/>
    <xf numFmtId="0" fontId="2" fillId="0" borderId="0" xfId="0" applyFont="1" applyBorder="1"/>
    <xf numFmtId="2" fontId="6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vertical="top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5" xfId="0" applyNumberFormat="1" applyFont="1" applyBorder="1"/>
    <xf numFmtId="0" fontId="10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left"/>
    </xf>
    <xf numFmtId="0" fontId="19" fillId="0" borderId="0" xfId="0" applyFont="1"/>
    <xf numFmtId="0" fontId="2" fillId="0" borderId="15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Alignment="1">
      <alignment horizontal="left"/>
    </xf>
    <xf numFmtId="2" fontId="2" fillId="0" borderId="3" xfId="0" applyNumberFormat="1" applyFont="1" applyBorder="1" applyAlignment="1">
      <alignment horizontal="right" wrapText="1"/>
    </xf>
    <xf numFmtId="0" fontId="2" fillId="0" borderId="9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9" xfId="0" applyFont="1" applyBorder="1"/>
    <xf numFmtId="0" fontId="5" fillId="0" borderId="10" xfId="0" applyFont="1" applyBorder="1" applyAlignment="1">
      <alignment vertical="top" wrapText="1"/>
    </xf>
    <xf numFmtId="1" fontId="5" fillId="0" borderId="9" xfId="0" applyNumberFormat="1" applyFont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2" fontId="5" fillId="0" borderId="9" xfId="0" applyNumberFormat="1" applyFont="1" applyBorder="1"/>
    <xf numFmtId="2" fontId="5" fillId="0" borderId="9" xfId="0" applyNumberFormat="1" applyFont="1" applyBorder="1" applyAlignment="1">
      <alignment wrapText="1"/>
    </xf>
    <xf numFmtId="2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/>
    <xf numFmtId="0" fontId="2" fillId="0" borderId="3" xfId="0" applyFont="1" applyFill="1" applyBorder="1" applyAlignment="1">
      <alignment vertical="top"/>
    </xf>
    <xf numFmtId="0" fontId="2" fillId="0" borderId="1" xfId="0" applyFont="1" applyFill="1" applyBorder="1" applyAlignment="1"/>
    <xf numFmtId="164" fontId="2" fillId="0" borderId="3" xfId="0" applyNumberFormat="1" applyFont="1" applyFill="1" applyBorder="1" applyAlignment="1">
      <alignment vertical="center"/>
    </xf>
    <xf numFmtId="2" fontId="2" fillId="0" borderId="3" xfId="0" applyNumberFormat="1" applyFont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wrapText="1"/>
    </xf>
    <xf numFmtId="2" fontId="2" fillId="0" borderId="9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left" vertical="center" wrapText="1"/>
    </xf>
    <xf numFmtId="2" fontId="2" fillId="0" borderId="15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wrapText="1"/>
    </xf>
    <xf numFmtId="0" fontId="5" fillId="0" borderId="15" xfId="0" applyFont="1" applyBorder="1"/>
    <xf numFmtId="0" fontId="5" fillId="0" borderId="15" xfId="0" applyFont="1" applyBorder="1" applyAlignment="1">
      <alignment wrapText="1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9" xfId="0" applyFont="1" applyBorder="1" applyAlignment="1">
      <alignment horizontal="left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 wrapText="1"/>
    </xf>
    <xf numFmtId="14" fontId="2" fillId="0" borderId="15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top" wrapText="1"/>
    </xf>
    <xf numFmtId="2" fontId="2" fillId="0" borderId="15" xfId="0" applyNumberFormat="1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14" fontId="8" fillId="0" borderId="9" xfId="0" applyNumberFormat="1" applyFont="1" applyBorder="1" applyAlignment="1">
      <alignment horizontal="left" vertical="top" wrapText="1"/>
    </xf>
    <xf numFmtId="14" fontId="2" fillId="0" borderId="9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14" fontId="2" fillId="0" borderId="2" xfId="0" applyNumberFormat="1" applyFont="1" applyBorder="1" applyAlignment="1">
      <alignment horizontal="center" vertical="top" wrapText="1"/>
    </xf>
    <xf numFmtId="14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/>
    <xf numFmtId="0" fontId="2" fillId="0" borderId="15" xfId="0" applyFont="1" applyFill="1" applyBorder="1" applyAlignment="1"/>
    <xf numFmtId="0" fontId="2" fillId="0" borderId="10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2" fillId="0" borderId="10" xfId="0" applyFont="1" applyFill="1" applyBorder="1"/>
    <xf numFmtId="0" fontId="2" fillId="0" borderId="15" xfId="0" applyFont="1" applyFill="1" applyBorder="1"/>
    <xf numFmtId="0" fontId="2" fillId="0" borderId="1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9" xfId="0" applyFont="1" applyBorder="1" applyAlignment="1">
      <alignment wrapText="1"/>
    </xf>
    <xf numFmtId="0" fontId="8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2" fontId="2" fillId="0" borderId="3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8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 vertical="top" wrapText="1"/>
    </xf>
    <xf numFmtId="14" fontId="2" fillId="0" borderId="3" xfId="0" applyNumberFormat="1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left" vertical="top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Fill="1" applyBorder="1" applyAlignment="1">
      <alignment horizontal="center" vertical="top"/>
    </xf>
    <xf numFmtId="0" fontId="2" fillId="0" borderId="6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center" wrapText="1"/>
    </xf>
    <xf numFmtId="2" fontId="2" fillId="0" borderId="15" xfId="0" applyNumberFormat="1" applyFont="1" applyBorder="1" applyAlignment="1">
      <alignment horizontal="left" vertical="center" wrapText="1"/>
    </xf>
    <xf numFmtId="0" fontId="2" fillId="0" borderId="9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4" fillId="0" borderId="7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left"/>
    </xf>
    <xf numFmtId="0" fontId="5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5" fillId="0" borderId="9" xfId="0" applyFont="1" applyBorder="1" applyAlignment="1">
      <alignment horizontal="left" vertical="top"/>
    </xf>
    <xf numFmtId="2" fontId="5" fillId="0" borderId="9" xfId="0" applyNumberFormat="1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left" vertical="top"/>
    </xf>
    <xf numFmtId="2" fontId="5" fillId="0" borderId="14" xfId="0" applyNumberFormat="1" applyFont="1" applyBorder="1" applyAlignment="1">
      <alignment horizontal="left" vertical="top"/>
    </xf>
    <xf numFmtId="2" fontId="5" fillId="0" borderId="15" xfId="0" applyNumberFormat="1" applyFont="1" applyBorder="1" applyAlignment="1">
      <alignment horizontal="left" vertical="top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/>
    <xf numFmtId="0" fontId="4" fillId="0" borderId="15" xfId="0" applyFont="1" applyBorder="1" applyAlignme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2" fontId="5" fillId="0" borderId="11" xfId="0" applyNumberFormat="1" applyFont="1" applyBorder="1" applyAlignment="1">
      <alignment horizontal="left" vertical="top"/>
    </xf>
    <xf numFmtId="2" fontId="5" fillId="0" borderId="12" xfId="0" applyNumberFormat="1" applyFont="1" applyBorder="1" applyAlignment="1">
      <alignment horizontal="left" vertical="top"/>
    </xf>
    <xf numFmtId="2" fontId="5" fillId="0" borderId="13" xfId="0" applyNumberFormat="1" applyFont="1" applyBorder="1" applyAlignment="1">
      <alignment horizontal="left" vertical="top"/>
    </xf>
    <xf numFmtId="2" fontId="5" fillId="0" borderId="11" xfId="0" applyNumberFormat="1" applyFont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wrapText="1"/>
    </xf>
    <xf numFmtId="0" fontId="5" fillId="0" borderId="2" xfId="0" applyFont="1" applyBorder="1" applyAlignment="1">
      <alignment horizontal="left" vertical="top"/>
    </xf>
    <xf numFmtId="0" fontId="11" fillId="0" borderId="9" xfId="0" applyFont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>
      <alignment horizontal="center" vertical="top"/>
    </xf>
    <xf numFmtId="2" fontId="5" fillId="0" borderId="3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14" fontId="5" fillId="0" borderId="9" xfId="0" applyNumberFormat="1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4" fillId="0" borderId="9" xfId="0" applyFont="1" applyFill="1" applyBorder="1" applyAlignment="1">
      <alignment vertical="top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top"/>
    </xf>
    <xf numFmtId="0" fontId="2" fillId="0" borderId="8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top"/>
    </xf>
    <xf numFmtId="49" fontId="5" fillId="0" borderId="14" xfId="0" applyNumberFormat="1" applyFont="1" applyBorder="1" applyAlignment="1">
      <alignment horizontal="left" vertical="top"/>
    </xf>
    <xf numFmtId="49" fontId="5" fillId="0" borderId="15" xfId="0" applyNumberFormat="1" applyFont="1" applyBorder="1" applyAlignment="1">
      <alignment horizontal="left" vertical="top"/>
    </xf>
    <xf numFmtId="0" fontId="15" fillId="0" borderId="0" xfId="0" applyFont="1" applyAlignment="1">
      <alignment vertical="top" wrapText="1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0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4" fillId="2" borderId="9" xfId="0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2" fontId="5" fillId="0" borderId="9" xfId="0" applyNumberFormat="1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0" borderId="3" xfId="0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49" fontId="5" fillId="0" borderId="9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6" fillId="0" borderId="9" xfId="0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>
      <selection activeCell="D5" sqref="D5"/>
    </sheetView>
  </sheetViews>
  <sheetFormatPr defaultRowHeight="15"/>
  <cols>
    <col min="1" max="1" width="3" customWidth="1"/>
    <col min="2" max="2" width="30.42578125" customWidth="1"/>
    <col min="3" max="3" width="12.7109375" customWidth="1"/>
    <col min="4" max="4" width="9" customWidth="1"/>
    <col min="5" max="5" width="7" hidden="1" customWidth="1"/>
    <col min="6" max="6" width="0.28515625" hidden="1" customWidth="1"/>
    <col min="7" max="7" width="13.7109375" customWidth="1"/>
    <col min="8" max="8" width="3.85546875" customWidth="1"/>
    <col min="9" max="9" width="2.7109375" customWidth="1"/>
  </cols>
  <sheetData>
    <row r="1" spans="1:8" ht="15.75">
      <c r="A1" s="35"/>
      <c r="B1" s="35"/>
      <c r="C1" s="35"/>
      <c r="D1" s="21" t="s">
        <v>6</v>
      </c>
      <c r="E1" s="35"/>
      <c r="F1" s="35"/>
      <c r="G1" s="35"/>
    </row>
    <row r="2" spans="1:8" ht="13.5" customHeight="1">
      <c r="A2" s="35"/>
      <c r="B2" s="35"/>
      <c r="C2" s="35"/>
      <c r="D2" s="21" t="s">
        <v>660</v>
      </c>
      <c r="E2" s="35"/>
      <c r="F2" s="35"/>
      <c r="G2" s="35"/>
    </row>
    <row r="3" spans="1:8" ht="12" customHeight="1">
      <c r="A3" s="35"/>
      <c r="B3" s="35"/>
      <c r="C3" s="35"/>
      <c r="D3" s="21" t="s">
        <v>187</v>
      </c>
      <c r="E3" s="35"/>
      <c r="F3" s="35"/>
      <c r="G3" s="35"/>
    </row>
    <row r="4" spans="1:8" ht="15.75">
      <c r="A4" s="35"/>
      <c r="B4" s="35"/>
      <c r="C4" s="35"/>
      <c r="D4" s="21" t="s">
        <v>791</v>
      </c>
      <c r="E4" s="35"/>
      <c r="F4" s="35"/>
      <c r="G4" s="35"/>
    </row>
    <row r="5" spans="1:8" s="216" customFormat="1"/>
    <row r="6" spans="1:8" s="216" customFormat="1"/>
    <row r="7" spans="1:8" ht="12" customHeight="1">
      <c r="A7" s="313" t="s">
        <v>179</v>
      </c>
      <c r="B7" s="313"/>
      <c r="C7" s="313"/>
      <c r="D7" s="313"/>
      <c r="E7" s="313"/>
      <c r="F7" s="313"/>
      <c r="G7" s="313"/>
    </row>
    <row r="8" spans="1:8" ht="30.75" customHeight="1">
      <c r="A8" s="314"/>
      <c r="B8" s="314"/>
      <c r="C8" s="314"/>
      <c r="D8" s="314"/>
      <c r="E8" s="314"/>
      <c r="F8" s="314"/>
      <c r="G8" s="314"/>
    </row>
    <row r="9" spans="1:8" ht="15" customHeight="1">
      <c r="A9" s="315" t="s">
        <v>7</v>
      </c>
      <c r="B9" s="307" t="s">
        <v>0</v>
      </c>
      <c r="C9" s="308"/>
      <c r="D9" s="317" t="s">
        <v>8</v>
      </c>
      <c r="E9" s="319" t="s">
        <v>141</v>
      </c>
      <c r="F9" s="321" t="s">
        <v>9</v>
      </c>
      <c r="G9" s="319" t="s">
        <v>10</v>
      </c>
    </row>
    <row r="10" spans="1:8">
      <c r="A10" s="316"/>
      <c r="B10" s="309"/>
      <c r="C10" s="310"/>
      <c r="D10" s="318"/>
      <c r="E10" s="320"/>
      <c r="F10" s="322"/>
      <c r="G10" s="320"/>
    </row>
    <row r="11" spans="1:8">
      <c r="A11" s="316"/>
      <c r="B11" s="309"/>
      <c r="C11" s="310"/>
      <c r="D11" s="318"/>
      <c r="E11" s="320"/>
      <c r="F11" s="322"/>
      <c r="G11" s="320"/>
      <c r="H11" s="3"/>
    </row>
    <row r="12" spans="1:8" ht="8.25" customHeight="1">
      <c r="A12" s="316"/>
      <c r="B12" s="311"/>
      <c r="C12" s="312"/>
      <c r="D12" s="318"/>
      <c r="E12" s="320"/>
      <c r="F12" s="322"/>
      <c r="G12" s="320"/>
      <c r="H12" s="4"/>
    </row>
    <row r="13" spans="1:8">
      <c r="A13" s="255">
        <v>1</v>
      </c>
      <c r="B13" s="305">
        <v>2</v>
      </c>
      <c r="C13" s="306"/>
      <c r="D13" s="253">
        <v>3</v>
      </c>
      <c r="E13" s="253">
        <v>4</v>
      </c>
      <c r="F13" s="254">
        <v>5</v>
      </c>
      <c r="G13" s="253">
        <v>6</v>
      </c>
      <c r="H13" s="4"/>
    </row>
    <row r="14" spans="1:8" s="36" customFormat="1">
      <c r="A14" s="324" t="s">
        <v>142</v>
      </c>
      <c r="B14" s="325"/>
      <c r="C14" s="325"/>
      <c r="D14" s="325"/>
      <c r="E14" s="325"/>
      <c r="F14" s="325"/>
      <c r="G14" s="326"/>
      <c r="H14" s="4"/>
    </row>
    <row r="15" spans="1:8" s="36" customFormat="1">
      <c r="A15" s="327" t="s">
        <v>143</v>
      </c>
      <c r="B15" s="328"/>
      <c r="C15" s="328"/>
      <c r="D15" s="328"/>
      <c r="E15" s="328"/>
      <c r="F15" s="328"/>
      <c r="G15" s="329"/>
      <c r="H15" s="4"/>
    </row>
    <row r="16" spans="1:8" ht="26.25" customHeight="1">
      <c r="A16" s="257" t="s">
        <v>1</v>
      </c>
      <c r="B16" s="323" t="s">
        <v>782</v>
      </c>
      <c r="C16" s="323"/>
      <c r="D16" s="195" t="s">
        <v>140</v>
      </c>
      <c r="E16" s="195">
        <v>0.46</v>
      </c>
      <c r="F16" s="195">
        <v>3.59</v>
      </c>
      <c r="G16" s="16">
        <f>E16*F16</f>
        <v>1.6514</v>
      </c>
      <c r="H16" s="1"/>
    </row>
    <row r="17" spans="1:8" ht="28.5" customHeight="1">
      <c r="A17" s="257" t="s">
        <v>12</v>
      </c>
      <c r="B17" s="330" t="s">
        <v>144</v>
      </c>
      <c r="C17" s="330"/>
      <c r="D17" s="195" t="s">
        <v>140</v>
      </c>
      <c r="E17" s="195">
        <v>0.92</v>
      </c>
      <c r="F17" s="195">
        <v>3.59</v>
      </c>
      <c r="G17" s="16">
        <f>E17*F17</f>
        <v>3.3028</v>
      </c>
      <c r="H17" s="1"/>
    </row>
    <row r="18" spans="1:8" s="54" customFormat="1" ht="28.5" customHeight="1">
      <c r="A18" s="258">
        <v>3</v>
      </c>
      <c r="B18" s="303" t="s">
        <v>198</v>
      </c>
      <c r="C18" s="304"/>
      <c r="D18" s="195" t="s">
        <v>140</v>
      </c>
      <c r="E18" s="195">
        <v>0.82</v>
      </c>
      <c r="F18" s="195">
        <v>3.59</v>
      </c>
      <c r="G18" s="16">
        <f>E18*F18</f>
        <v>2.9437999999999995</v>
      </c>
      <c r="H18" s="55"/>
    </row>
    <row r="19" spans="1:8" s="54" customFormat="1" ht="13.5" customHeight="1">
      <c r="A19" s="327" t="s">
        <v>199</v>
      </c>
      <c r="B19" s="328"/>
      <c r="C19" s="328"/>
      <c r="D19" s="328"/>
      <c r="E19" s="328"/>
      <c r="F19" s="328"/>
      <c r="G19" s="329"/>
      <c r="H19" s="55"/>
    </row>
    <row r="20" spans="1:8" s="54" customFormat="1" ht="28.5" customHeight="1">
      <c r="A20" s="257">
        <v>1</v>
      </c>
      <c r="B20" s="334" t="s">
        <v>200</v>
      </c>
      <c r="C20" s="335"/>
      <c r="D20" s="195" t="s">
        <v>157</v>
      </c>
      <c r="E20" s="195">
        <v>0.45</v>
      </c>
      <c r="F20" s="195">
        <v>3.59</v>
      </c>
      <c r="G20" s="16">
        <f>E20*F20</f>
        <v>1.6154999999999999</v>
      </c>
      <c r="H20" s="55"/>
    </row>
    <row r="21" spans="1:8" s="54" customFormat="1">
      <c r="A21" s="257">
        <v>2</v>
      </c>
      <c r="B21" s="336" t="s">
        <v>201</v>
      </c>
      <c r="C21" s="336"/>
      <c r="D21" s="195" t="s">
        <v>157</v>
      </c>
      <c r="E21" s="195">
        <v>1.1499999999999999</v>
      </c>
      <c r="F21" s="195">
        <v>3.59</v>
      </c>
      <c r="G21" s="16">
        <f>E21*F21</f>
        <v>4.1284999999999998</v>
      </c>
      <c r="H21" s="55"/>
    </row>
    <row r="22" spans="1:8" s="54" customFormat="1">
      <c r="A22" s="257">
        <v>3</v>
      </c>
      <c r="B22" s="334" t="s">
        <v>202</v>
      </c>
      <c r="C22" s="335"/>
      <c r="D22" s="195" t="s">
        <v>157</v>
      </c>
      <c r="E22" s="195">
        <v>0.54</v>
      </c>
      <c r="F22" s="195">
        <v>3.59</v>
      </c>
      <c r="G22" s="16">
        <f>E22*F22</f>
        <v>1.9386000000000001</v>
      </c>
      <c r="H22" s="55"/>
    </row>
    <row r="23" spans="1:8" s="54" customFormat="1">
      <c r="A23" s="257">
        <v>4</v>
      </c>
      <c r="B23" s="336" t="s">
        <v>203</v>
      </c>
      <c r="C23" s="336"/>
      <c r="D23" s="195" t="s">
        <v>157</v>
      </c>
      <c r="E23" s="195">
        <v>0.45</v>
      </c>
      <c r="F23" s="195">
        <v>3.59</v>
      </c>
      <c r="G23" s="16">
        <f>E23*F23</f>
        <v>1.6154999999999999</v>
      </c>
      <c r="H23" s="55"/>
    </row>
    <row r="24" spans="1:8" s="54" customFormat="1">
      <c r="A24" s="258">
        <v>5</v>
      </c>
      <c r="B24" s="334" t="s">
        <v>204</v>
      </c>
      <c r="C24" s="335"/>
      <c r="D24" s="15" t="s">
        <v>157</v>
      </c>
      <c r="E24" s="15">
        <v>0.54</v>
      </c>
      <c r="F24" s="195">
        <v>3.59</v>
      </c>
      <c r="G24" s="259">
        <f>E24*F24</f>
        <v>1.9386000000000001</v>
      </c>
      <c r="H24" s="55"/>
    </row>
    <row r="25" spans="1:8">
      <c r="A25" s="331" t="s">
        <v>145</v>
      </c>
      <c r="B25" s="332"/>
      <c r="C25" s="332"/>
      <c r="D25" s="332"/>
      <c r="E25" s="332"/>
      <c r="F25" s="332"/>
      <c r="G25" s="333"/>
      <c r="H25" s="1"/>
    </row>
    <row r="26" spans="1:8">
      <c r="A26" s="257" t="s">
        <v>1</v>
      </c>
      <c r="B26" s="337" t="s">
        <v>146</v>
      </c>
      <c r="C26" s="337"/>
      <c r="D26" s="37" t="s">
        <v>147</v>
      </c>
      <c r="E26" s="195">
        <v>0.35</v>
      </c>
      <c r="F26" s="195">
        <v>3.59</v>
      </c>
      <c r="G26" s="16">
        <f>E26*F26</f>
        <v>1.2565</v>
      </c>
      <c r="H26" s="1"/>
    </row>
    <row r="27" spans="1:8">
      <c r="A27" s="338" t="s">
        <v>148</v>
      </c>
      <c r="B27" s="339"/>
      <c r="C27" s="339"/>
      <c r="D27" s="339"/>
      <c r="E27" s="339"/>
      <c r="F27" s="339"/>
      <c r="G27" s="340"/>
      <c r="H27" s="1"/>
    </row>
    <row r="28" spans="1:8" ht="29.25" customHeight="1">
      <c r="A28" s="257" t="s">
        <v>1</v>
      </c>
      <c r="B28" s="330" t="s">
        <v>149</v>
      </c>
      <c r="C28" s="330"/>
      <c r="D28" s="23" t="s">
        <v>150</v>
      </c>
      <c r="E28" s="16">
        <v>0.48</v>
      </c>
      <c r="F28" s="195">
        <v>3.59</v>
      </c>
      <c r="G28" s="16">
        <f>E28*F28</f>
        <v>1.7231999999999998</v>
      </c>
      <c r="H28" s="1"/>
    </row>
    <row r="29" spans="1:8" ht="27.75" customHeight="1">
      <c r="A29" s="257" t="s">
        <v>12</v>
      </c>
      <c r="B29" s="330" t="s">
        <v>151</v>
      </c>
      <c r="C29" s="330"/>
      <c r="D29" s="38" t="s">
        <v>150</v>
      </c>
      <c r="E29" s="16">
        <v>1.1000000000000001</v>
      </c>
      <c r="F29" s="195">
        <v>3.59</v>
      </c>
      <c r="G29" s="16">
        <f>E29*F29</f>
        <v>3.9490000000000003</v>
      </c>
      <c r="H29" s="1"/>
    </row>
    <row r="30" spans="1:8" ht="30" customHeight="1">
      <c r="A30" s="257" t="s">
        <v>13</v>
      </c>
      <c r="B30" s="303" t="s">
        <v>152</v>
      </c>
      <c r="C30" s="304"/>
      <c r="D30" s="23" t="s">
        <v>150</v>
      </c>
      <c r="E30" s="16">
        <v>2.8</v>
      </c>
      <c r="F30" s="195">
        <v>3.59</v>
      </c>
      <c r="G30" s="16">
        <f>E30*F30</f>
        <v>10.052</v>
      </c>
      <c r="H30" s="1"/>
    </row>
    <row r="31" spans="1:8">
      <c r="A31" s="341" t="s">
        <v>153</v>
      </c>
      <c r="B31" s="342"/>
      <c r="C31" s="342"/>
      <c r="D31" s="342"/>
      <c r="E31" s="342"/>
      <c r="F31" s="342"/>
      <c r="G31" s="343"/>
      <c r="H31" s="1"/>
    </row>
    <row r="32" spans="1:8" ht="16.5" customHeight="1">
      <c r="A32" s="257" t="s">
        <v>1</v>
      </c>
      <c r="B32" s="337" t="s">
        <v>154</v>
      </c>
      <c r="C32" s="337"/>
      <c r="D32" s="17" t="s">
        <v>150</v>
      </c>
      <c r="E32" s="16">
        <v>0.55000000000000004</v>
      </c>
      <c r="F32" s="195">
        <v>3.59</v>
      </c>
      <c r="G32" s="16">
        <f>E32*F32</f>
        <v>1.9745000000000001</v>
      </c>
      <c r="H32" s="1"/>
    </row>
    <row r="33" spans="1:8" ht="25.5" customHeight="1">
      <c r="A33" s="257" t="s">
        <v>12</v>
      </c>
      <c r="B33" s="344" t="s">
        <v>155</v>
      </c>
      <c r="C33" s="344"/>
      <c r="D33" s="17" t="s">
        <v>150</v>
      </c>
      <c r="E33" s="16">
        <v>0.95</v>
      </c>
      <c r="F33" s="195">
        <v>3.59</v>
      </c>
      <c r="G33" s="16">
        <f>E33*F33</f>
        <v>3.4104999999999999</v>
      </c>
      <c r="H33" s="1"/>
    </row>
    <row r="34" spans="1:8">
      <c r="A34" s="338" t="s">
        <v>156</v>
      </c>
      <c r="B34" s="339"/>
      <c r="C34" s="339"/>
      <c r="D34" s="339"/>
      <c r="E34" s="339"/>
      <c r="F34" s="339"/>
      <c r="G34" s="340"/>
      <c r="H34" s="1"/>
    </row>
    <row r="35" spans="1:8">
      <c r="A35" s="195" t="s">
        <v>1</v>
      </c>
      <c r="B35" s="337" t="s">
        <v>751</v>
      </c>
      <c r="C35" s="337"/>
      <c r="D35" s="195" t="s">
        <v>157</v>
      </c>
      <c r="E35" s="16">
        <v>0.4</v>
      </c>
      <c r="F35" s="195">
        <v>3.59</v>
      </c>
      <c r="G35" s="16">
        <f>E35*F35</f>
        <v>1.4359999999999999</v>
      </c>
      <c r="H35" s="1"/>
    </row>
    <row r="36" spans="1:8">
      <c r="A36" s="195" t="s">
        <v>12</v>
      </c>
      <c r="B36" s="345" t="s">
        <v>158</v>
      </c>
      <c r="C36" s="345"/>
      <c r="D36" s="195" t="s">
        <v>157</v>
      </c>
      <c r="E36" s="16">
        <v>0.62</v>
      </c>
      <c r="F36" s="195">
        <v>3.59</v>
      </c>
      <c r="G36" s="16">
        <f>E36*F36</f>
        <v>2.2258</v>
      </c>
      <c r="H36" s="1"/>
    </row>
    <row r="37" spans="1:8">
      <c r="A37" s="338" t="s">
        <v>159</v>
      </c>
      <c r="B37" s="339"/>
      <c r="C37" s="339"/>
      <c r="D37" s="339"/>
      <c r="E37" s="339"/>
      <c r="F37" s="339"/>
      <c r="G37" s="340"/>
      <c r="H37" s="1"/>
    </row>
    <row r="38" spans="1:8">
      <c r="A38" s="256" t="s">
        <v>1</v>
      </c>
      <c r="B38" s="346" t="s">
        <v>160</v>
      </c>
      <c r="C38" s="346"/>
      <c r="D38" s="195" t="s">
        <v>161</v>
      </c>
      <c r="E38" s="16">
        <v>0.61</v>
      </c>
      <c r="F38" s="195">
        <v>3.59</v>
      </c>
      <c r="G38" s="16">
        <f>E38*F38</f>
        <v>2.1898999999999997</v>
      </c>
      <c r="H38" s="1"/>
    </row>
    <row r="39" spans="1:8" ht="29.25" customHeight="1">
      <c r="A39" s="256" t="s">
        <v>12</v>
      </c>
      <c r="B39" s="344" t="s">
        <v>162</v>
      </c>
      <c r="C39" s="344"/>
      <c r="D39" s="195" t="s">
        <v>161</v>
      </c>
      <c r="E39" s="16">
        <v>0.6</v>
      </c>
      <c r="F39" s="195">
        <v>3.59</v>
      </c>
      <c r="G39" s="16">
        <f>E39*F39</f>
        <v>2.1539999999999999</v>
      </c>
      <c r="H39" s="1"/>
    </row>
    <row r="40" spans="1:8">
      <c r="A40" s="338" t="s">
        <v>163</v>
      </c>
      <c r="B40" s="339"/>
      <c r="C40" s="339"/>
      <c r="D40" s="339"/>
      <c r="E40" s="339"/>
      <c r="F40" s="339"/>
      <c r="G40" s="340"/>
    </row>
    <row r="41" spans="1:8">
      <c r="A41" s="195" t="s">
        <v>1</v>
      </c>
      <c r="B41" s="345" t="s">
        <v>164</v>
      </c>
      <c r="C41" s="345"/>
      <c r="D41" s="195" t="s">
        <v>161</v>
      </c>
      <c r="E41" s="16">
        <v>0.56000000000000005</v>
      </c>
      <c r="F41" s="195">
        <v>3.59</v>
      </c>
      <c r="G41" s="16">
        <f>E41*F41</f>
        <v>2.0104000000000002</v>
      </c>
    </row>
    <row r="42" spans="1:8">
      <c r="A42" s="341" t="s">
        <v>165</v>
      </c>
      <c r="B42" s="342"/>
      <c r="C42" s="342"/>
      <c r="D42" s="342"/>
      <c r="E42" s="342"/>
      <c r="F42" s="342"/>
      <c r="G42" s="343"/>
    </row>
    <row r="43" spans="1:8">
      <c r="A43" s="256" t="s">
        <v>1</v>
      </c>
      <c r="B43" s="345" t="s">
        <v>166</v>
      </c>
      <c r="C43" s="345"/>
      <c r="D43" s="195" t="s">
        <v>167</v>
      </c>
      <c r="E43" s="16">
        <v>0.13</v>
      </c>
      <c r="F43" s="195">
        <v>3.59</v>
      </c>
      <c r="G43" s="16">
        <f>E43*F43</f>
        <v>0.4667</v>
      </c>
    </row>
    <row r="44" spans="1:8" ht="25.5" customHeight="1">
      <c r="A44" s="256" t="s">
        <v>12</v>
      </c>
      <c r="B44" s="345" t="s">
        <v>168</v>
      </c>
      <c r="C44" s="345"/>
      <c r="D44" s="39" t="s">
        <v>169</v>
      </c>
      <c r="E44" s="16">
        <v>0.06</v>
      </c>
      <c r="F44" s="195">
        <v>3.59</v>
      </c>
      <c r="G44" s="16">
        <f>E44*F44</f>
        <v>0.21539999999999998</v>
      </c>
    </row>
    <row r="45" spans="1:8" ht="28.5" customHeight="1">
      <c r="A45" s="256" t="s">
        <v>13</v>
      </c>
      <c r="B45" s="330" t="s">
        <v>781</v>
      </c>
      <c r="C45" s="330"/>
      <c r="D45" s="195" t="s">
        <v>167</v>
      </c>
      <c r="E45" s="16">
        <v>0.22</v>
      </c>
      <c r="F45" s="195">
        <v>3.59</v>
      </c>
      <c r="G45" s="16">
        <f t="shared" ref="G45:G51" si="0">E45*F45</f>
        <v>0.78979999999999995</v>
      </c>
    </row>
    <row r="46" spans="1:8">
      <c r="A46" s="347" t="s">
        <v>15</v>
      </c>
      <c r="B46" s="350" t="s">
        <v>173</v>
      </c>
      <c r="C46" s="195" t="s">
        <v>170</v>
      </c>
      <c r="D46" s="347" t="s">
        <v>174</v>
      </c>
      <c r="E46" s="16">
        <v>0.76</v>
      </c>
      <c r="F46" s="195">
        <v>3.59</v>
      </c>
      <c r="G46" s="16">
        <f t="shared" si="0"/>
        <v>2.7283999999999997</v>
      </c>
    </row>
    <row r="47" spans="1:8">
      <c r="A47" s="348"/>
      <c r="B47" s="351"/>
      <c r="C47" s="195" t="s">
        <v>171</v>
      </c>
      <c r="D47" s="348"/>
      <c r="E47" s="16">
        <v>1</v>
      </c>
      <c r="F47" s="195">
        <v>3.59</v>
      </c>
      <c r="G47" s="16">
        <f t="shared" si="0"/>
        <v>3.59</v>
      </c>
    </row>
    <row r="48" spans="1:8">
      <c r="A48" s="349"/>
      <c r="B48" s="352"/>
      <c r="C48" s="195" t="s">
        <v>172</v>
      </c>
      <c r="D48" s="349"/>
      <c r="E48" s="16">
        <v>1.23</v>
      </c>
      <c r="F48" s="195">
        <v>3.59</v>
      </c>
      <c r="G48" s="16">
        <f t="shared" si="0"/>
        <v>4.4157000000000002</v>
      </c>
    </row>
    <row r="49" spans="1:7">
      <c r="A49" s="256" t="s">
        <v>16</v>
      </c>
      <c r="B49" s="345" t="s">
        <v>175</v>
      </c>
      <c r="C49" s="345"/>
      <c r="D49" s="195" t="s">
        <v>176</v>
      </c>
      <c r="E49" s="16">
        <v>0.9</v>
      </c>
      <c r="F49" s="195">
        <v>3.59</v>
      </c>
      <c r="G49" s="16">
        <f t="shared" si="0"/>
        <v>3.2309999999999999</v>
      </c>
    </row>
    <row r="50" spans="1:7" ht="28.5" customHeight="1">
      <c r="A50" s="256" t="s">
        <v>29</v>
      </c>
      <c r="B50" s="330" t="s">
        <v>177</v>
      </c>
      <c r="C50" s="330"/>
      <c r="D50" s="195" t="s">
        <v>178</v>
      </c>
      <c r="E50" s="16">
        <v>0.47</v>
      </c>
      <c r="F50" s="195">
        <v>3.59</v>
      </c>
      <c r="G50" s="16">
        <f t="shared" si="0"/>
        <v>1.6872999999999998</v>
      </c>
    </row>
    <row r="51" spans="1:7" ht="33.75" customHeight="1">
      <c r="A51" s="256">
        <v>7</v>
      </c>
      <c r="B51" s="303" t="s">
        <v>205</v>
      </c>
      <c r="C51" s="304"/>
      <c r="D51" s="195" t="s">
        <v>150</v>
      </c>
      <c r="E51" s="16">
        <v>0.56000000000000005</v>
      </c>
      <c r="F51" s="195">
        <v>3.59</v>
      </c>
      <c r="G51" s="16">
        <f t="shared" si="0"/>
        <v>2.0104000000000002</v>
      </c>
    </row>
    <row r="52" spans="1:7">
      <c r="A52" s="14"/>
      <c r="B52" s="14"/>
      <c r="C52" s="14"/>
      <c r="D52" s="14"/>
      <c r="E52" s="14"/>
      <c r="F52" s="14"/>
      <c r="G52" s="14"/>
    </row>
    <row r="53" spans="1:7">
      <c r="A53" s="14"/>
      <c r="B53" s="14" t="s">
        <v>138</v>
      </c>
      <c r="C53" s="14"/>
      <c r="D53" s="14"/>
      <c r="E53" s="14" t="s">
        <v>185</v>
      </c>
      <c r="F53" s="14"/>
      <c r="G53" s="14"/>
    </row>
    <row r="54" spans="1:7">
      <c r="A54" s="14"/>
      <c r="B54" s="14" t="s">
        <v>127</v>
      </c>
      <c r="C54" s="14"/>
      <c r="D54" s="14"/>
      <c r="E54" s="14" t="s">
        <v>131</v>
      </c>
      <c r="F54" s="14"/>
      <c r="G54" s="14"/>
    </row>
  </sheetData>
  <mergeCells count="46">
    <mergeCell ref="B41:C41"/>
    <mergeCell ref="A42:G42"/>
    <mergeCell ref="B43:C43"/>
    <mergeCell ref="B44:C44"/>
    <mergeCell ref="B50:C50"/>
    <mergeCell ref="B45:C45"/>
    <mergeCell ref="A46:A48"/>
    <mergeCell ref="B46:B48"/>
    <mergeCell ref="D46:D48"/>
    <mergeCell ref="B49:C49"/>
    <mergeCell ref="B36:C36"/>
    <mergeCell ref="A37:G37"/>
    <mergeCell ref="B38:C38"/>
    <mergeCell ref="B39:C39"/>
    <mergeCell ref="A40:G40"/>
    <mergeCell ref="A31:G31"/>
    <mergeCell ref="B32:C32"/>
    <mergeCell ref="B33:C33"/>
    <mergeCell ref="A34:G34"/>
    <mergeCell ref="B35:C35"/>
    <mergeCell ref="B26:C26"/>
    <mergeCell ref="A27:G27"/>
    <mergeCell ref="B28:C28"/>
    <mergeCell ref="B29:C29"/>
    <mergeCell ref="B30:C30"/>
    <mergeCell ref="B20:C20"/>
    <mergeCell ref="B21:C21"/>
    <mergeCell ref="B22:C22"/>
    <mergeCell ref="B23:C23"/>
    <mergeCell ref="B24:C24"/>
    <mergeCell ref="B51:C51"/>
    <mergeCell ref="B13:C13"/>
    <mergeCell ref="B9:C12"/>
    <mergeCell ref="A7:G8"/>
    <mergeCell ref="A9:A12"/>
    <mergeCell ref="D9:D12"/>
    <mergeCell ref="E9:E12"/>
    <mergeCell ref="F9:F12"/>
    <mergeCell ref="G9:G12"/>
    <mergeCell ref="B16:C16"/>
    <mergeCell ref="A14:G14"/>
    <mergeCell ref="A15:G15"/>
    <mergeCell ref="B17:C17"/>
    <mergeCell ref="A25:G25"/>
    <mergeCell ref="B18:C18"/>
    <mergeCell ref="A19:G1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6"/>
  <sheetViews>
    <sheetView view="pageBreakPreview" zoomScaleSheetLayoutView="100" workbookViewId="0">
      <selection activeCell="E17" sqref="E17"/>
    </sheetView>
  </sheetViews>
  <sheetFormatPr defaultRowHeight="15"/>
  <cols>
    <col min="1" max="1" width="7.42578125" customWidth="1"/>
    <col min="2" max="2" width="44.85546875" customWidth="1"/>
    <col min="3" max="3" width="21.140625" customWidth="1"/>
    <col min="4" max="4" width="10.5703125" customWidth="1"/>
    <col min="5" max="5" width="7" hidden="1" customWidth="1"/>
    <col min="6" max="6" width="7.7109375" hidden="1" customWidth="1"/>
    <col min="7" max="7" width="9.7109375" customWidth="1"/>
    <col min="8" max="8" width="8.140625" style="42" customWidth="1"/>
    <col min="9" max="9" width="9" style="42" customWidth="1"/>
  </cols>
  <sheetData>
    <row r="1" spans="1:17" ht="15.75">
      <c r="D1" s="21" t="s">
        <v>236</v>
      </c>
    </row>
    <row r="2" spans="1:17" ht="15.75">
      <c r="D2" s="21" t="s">
        <v>789</v>
      </c>
      <c r="E2" s="262"/>
      <c r="F2" s="262"/>
      <c r="G2" s="262"/>
    </row>
    <row r="3" spans="1:17">
      <c r="D3" s="66"/>
    </row>
    <row r="4" spans="1:17" ht="11.25" customHeight="1">
      <c r="D4" s="54"/>
    </row>
    <row r="5" spans="1:17" s="89" customFormat="1" ht="19.5" customHeight="1">
      <c r="A5" s="431" t="s">
        <v>115</v>
      </c>
      <c r="B5" s="431"/>
      <c r="C5" s="431"/>
      <c r="D5" s="431"/>
      <c r="E5" s="431"/>
      <c r="F5" s="431"/>
      <c r="G5" s="431"/>
      <c r="H5" s="431"/>
      <c r="I5" s="431"/>
      <c r="J5" s="92"/>
      <c r="K5" s="92"/>
      <c r="L5" s="92"/>
      <c r="M5" s="92"/>
      <c r="N5" s="92"/>
      <c r="O5" s="92"/>
      <c r="P5" s="92"/>
      <c r="Q5" s="92"/>
    </row>
    <row r="6" spans="1:17" s="89" customFormat="1" ht="19.5" customHeight="1">
      <c r="A6" s="431" t="s">
        <v>240</v>
      </c>
      <c r="B6" s="431"/>
      <c r="C6" s="431"/>
      <c r="D6" s="431"/>
      <c r="E6" s="431"/>
      <c r="F6" s="431"/>
      <c r="G6" s="431"/>
      <c r="H6" s="431"/>
      <c r="I6" s="431"/>
      <c r="J6" s="92"/>
      <c r="K6" s="92"/>
      <c r="L6" s="92"/>
      <c r="M6" s="92"/>
      <c r="N6" s="92"/>
      <c r="O6" s="92"/>
      <c r="P6" s="92"/>
      <c r="Q6" s="92"/>
    </row>
    <row r="7" spans="1:17" s="89" customFormat="1" ht="19.5" customHeight="1">
      <c r="A7" s="431" t="s">
        <v>461</v>
      </c>
      <c r="B7" s="431"/>
      <c r="C7" s="431"/>
      <c r="D7" s="431"/>
      <c r="E7" s="431"/>
      <c r="F7" s="431"/>
      <c r="G7" s="431"/>
      <c r="H7" s="431"/>
      <c r="I7" s="431"/>
      <c r="J7" s="214"/>
      <c r="K7" s="214"/>
      <c r="L7" s="214"/>
      <c r="M7" s="214"/>
      <c r="N7" s="214"/>
      <c r="O7" s="214"/>
      <c r="P7" s="214"/>
      <c r="Q7" s="214"/>
    </row>
    <row r="8" spans="1:17" s="89" customFormat="1" ht="19.5" customHeight="1">
      <c r="A8" s="431" t="s">
        <v>241</v>
      </c>
      <c r="B8" s="431"/>
      <c r="C8" s="431"/>
      <c r="D8" s="431"/>
      <c r="E8" s="431"/>
      <c r="F8" s="431"/>
      <c r="G8" s="431"/>
      <c r="H8" s="431"/>
      <c r="I8" s="431"/>
      <c r="J8" s="214"/>
      <c r="K8" s="214"/>
      <c r="L8" s="214"/>
      <c r="M8" s="214"/>
      <c r="N8" s="214"/>
      <c r="O8" s="214"/>
      <c r="P8" s="214"/>
      <c r="Q8" s="214"/>
    </row>
    <row r="9" spans="1:17" s="89" customFormat="1">
      <c r="F9" s="216"/>
      <c r="G9" s="216" t="s">
        <v>790</v>
      </c>
    </row>
    <row r="10" spans="1:17" ht="15" customHeight="1">
      <c r="A10" s="428" t="s">
        <v>7</v>
      </c>
      <c r="B10" s="383" t="s">
        <v>0</v>
      </c>
      <c r="C10" s="417" t="s">
        <v>259</v>
      </c>
      <c r="D10" s="336" t="s">
        <v>8</v>
      </c>
      <c r="E10" s="438" t="s">
        <v>642</v>
      </c>
      <c r="F10" s="439" t="s">
        <v>9</v>
      </c>
      <c r="G10" s="438" t="s">
        <v>239</v>
      </c>
      <c r="H10" s="439" t="s">
        <v>183</v>
      </c>
      <c r="I10" s="439" t="s">
        <v>184</v>
      </c>
    </row>
    <row r="11" spans="1:17" ht="15.75" customHeight="1">
      <c r="A11" s="428"/>
      <c r="B11" s="383"/>
      <c r="C11" s="418"/>
      <c r="D11" s="336"/>
      <c r="E11" s="438"/>
      <c r="F11" s="439"/>
      <c r="G11" s="438"/>
      <c r="H11" s="439"/>
      <c r="I11" s="439"/>
    </row>
    <row r="12" spans="1:17" ht="12.75" customHeight="1">
      <c r="A12" s="428"/>
      <c r="B12" s="383"/>
      <c r="C12" s="418"/>
      <c r="D12" s="336"/>
      <c r="E12" s="438"/>
      <c r="F12" s="439"/>
      <c r="G12" s="438"/>
      <c r="H12" s="439"/>
      <c r="I12" s="439"/>
    </row>
    <row r="13" spans="1:17" ht="19.5" customHeight="1">
      <c r="A13" s="428"/>
      <c r="B13" s="383"/>
      <c r="C13" s="419"/>
      <c r="D13" s="336"/>
      <c r="E13" s="438"/>
      <c r="F13" s="439"/>
      <c r="G13" s="438"/>
      <c r="H13" s="439"/>
      <c r="I13" s="439"/>
    </row>
    <row r="14" spans="1:17" ht="15.75">
      <c r="A14" s="205">
        <v>1</v>
      </c>
      <c r="B14" s="432">
        <v>2</v>
      </c>
      <c r="C14" s="432"/>
      <c r="D14" s="192">
        <v>3</v>
      </c>
      <c r="E14" s="192">
        <v>4</v>
      </c>
      <c r="F14" s="204">
        <v>5</v>
      </c>
      <c r="G14" s="192">
        <v>6</v>
      </c>
      <c r="H14" s="192">
        <v>7</v>
      </c>
      <c r="I14" s="192">
        <v>8</v>
      </c>
    </row>
    <row r="15" spans="1:17" s="166" customFormat="1" ht="15.75">
      <c r="A15" s="374" t="s">
        <v>486</v>
      </c>
      <c r="B15" s="374"/>
      <c r="C15" s="374"/>
      <c r="D15" s="374"/>
      <c r="E15" s="192"/>
      <c r="F15" s="204"/>
      <c r="G15" s="192"/>
      <c r="H15" s="192"/>
      <c r="I15" s="192"/>
    </row>
    <row r="16" spans="1:17" s="136" customFormat="1">
      <c r="A16" s="330" t="s">
        <v>352</v>
      </c>
      <c r="B16" s="330"/>
      <c r="C16" s="330"/>
      <c r="D16" s="330"/>
      <c r="E16" s="330"/>
      <c r="F16" s="330"/>
      <c r="G16" s="330"/>
      <c r="H16" s="330"/>
      <c r="I16" s="330"/>
    </row>
    <row r="17" spans="1:9" s="136" customFormat="1">
      <c r="A17" s="187" t="s">
        <v>35</v>
      </c>
      <c r="B17" s="330" t="s">
        <v>460</v>
      </c>
      <c r="C17" s="330"/>
      <c r="D17" s="187" t="s">
        <v>69</v>
      </c>
      <c r="E17" s="160">
        <v>45</v>
      </c>
      <c r="F17" s="161">
        <v>4.46</v>
      </c>
      <c r="G17" s="161">
        <f>(E17/60)*F17</f>
        <v>3.3449999999999998</v>
      </c>
      <c r="H17" s="160">
        <v>0</v>
      </c>
      <c r="I17" s="161">
        <f>G17+H17</f>
        <v>3.3449999999999998</v>
      </c>
    </row>
    <row r="18" spans="1:9" s="136" customFormat="1">
      <c r="A18" s="330" t="s">
        <v>353</v>
      </c>
      <c r="B18" s="330"/>
      <c r="C18" s="330"/>
      <c r="D18" s="330"/>
      <c r="E18" s="330"/>
      <c r="F18" s="330"/>
      <c r="G18" s="330"/>
      <c r="H18" s="330"/>
      <c r="I18" s="330"/>
    </row>
    <row r="19" spans="1:9" s="136" customFormat="1">
      <c r="A19" s="360" t="s">
        <v>263</v>
      </c>
      <c r="B19" s="346" t="s">
        <v>355</v>
      </c>
      <c r="C19" s="162" t="s">
        <v>354</v>
      </c>
      <c r="D19" s="408" t="s">
        <v>27</v>
      </c>
      <c r="E19" s="163">
        <v>13.8</v>
      </c>
      <c r="F19" s="161">
        <v>4.46</v>
      </c>
      <c r="G19" s="161">
        <f>(E19/60)*F19</f>
        <v>1.0258</v>
      </c>
      <c r="H19" s="160">
        <v>0</v>
      </c>
      <c r="I19" s="161">
        <f t="shared" ref="I19:I63" si="0">G19+H19</f>
        <v>1.0258</v>
      </c>
    </row>
    <row r="20" spans="1:9" s="136" customFormat="1">
      <c r="A20" s="360"/>
      <c r="B20" s="346"/>
      <c r="C20" s="162" t="s">
        <v>378</v>
      </c>
      <c r="D20" s="408"/>
      <c r="E20" s="163">
        <v>15.6</v>
      </c>
      <c r="F20" s="161">
        <v>4.46</v>
      </c>
      <c r="G20" s="161">
        <f>(E20/60)*F20</f>
        <v>1.1596</v>
      </c>
      <c r="H20" s="160">
        <v>0</v>
      </c>
      <c r="I20" s="161">
        <f t="shared" si="0"/>
        <v>1.1596</v>
      </c>
    </row>
    <row r="21" spans="1:9" s="136" customFormat="1">
      <c r="A21" s="360" t="s">
        <v>264</v>
      </c>
      <c r="B21" s="346" t="s">
        <v>84</v>
      </c>
      <c r="C21" s="162" t="s">
        <v>354</v>
      </c>
      <c r="D21" s="408" t="s">
        <v>27</v>
      </c>
      <c r="E21" s="200">
        <v>9</v>
      </c>
      <c r="F21" s="161">
        <v>4.46</v>
      </c>
      <c r="G21" s="161">
        <f t="shared" ref="G21:G200" si="1">(E21/60)*F21</f>
        <v>0.66899999999999993</v>
      </c>
      <c r="H21" s="160">
        <v>0</v>
      </c>
      <c r="I21" s="161">
        <f t="shared" si="0"/>
        <v>0.66899999999999993</v>
      </c>
    </row>
    <row r="22" spans="1:9" s="136" customFormat="1">
      <c r="A22" s="360"/>
      <c r="B22" s="346"/>
      <c r="C22" s="162" t="s">
        <v>378</v>
      </c>
      <c r="D22" s="408"/>
      <c r="E22" s="163">
        <v>7.2</v>
      </c>
      <c r="F22" s="161">
        <v>4.46</v>
      </c>
      <c r="G22" s="161">
        <f t="shared" ref="G22" si="2">(E22/60)*F22</f>
        <v>0.53520000000000001</v>
      </c>
      <c r="H22" s="160">
        <v>0</v>
      </c>
      <c r="I22" s="161">
        <f t="shared" si="0"/>
        <v>0.53520000000000001</v>
      </c>
    </row>
    <row r="23" spans="1:9" s="136" customFormat="1">
      <c r="A23" s="193" t="s">
        <v>265</v>
      </c>
      <c r="B23" s="195" t="s">
        <v>379</v>
      </c>
      <c r="C23" s="162" t="s">
        <v>378</v>
      </c>
      <c r="D23" s="201" t="s">
        <v>26</v>
      </c>
      <c r="E23" s="163">
        <v>4.9000000000000004</v>
      </c>
      <c r="F23" s="161">
        <v>4.46</v>
      </c>
      <c r="G23" s="161">
        <f t="shared" ref="G23" si="3">(E23/60)*F23</f>
        <v>0.36423333333333341</v>
      </c>
      <c r="H23" s="160">
        <v>0</v>
      </c>
      <c r="I23" s="161">
        <f t="shared" si="0"/>
        <v>0.36423333333333341</v>
      </c>
    </row>
    <row r="24" spans="1:9" s="136" customFormat="1">
      <c r="A24" s="193" t="s">
        <v>356</v>
      </c>
      <c r="B24" s="337" t="s">
        <v>237</v>
      </c>
      <c r="C24" s="337"/>
      <c r="D24" s="201" t="s">
        <v>26</v>
      </c>
      <c r="E24" s="163">
        <v>6.6</v>
      </c>
      <c r="F24" s="161">
        <v>4.46</v>
      </c>
      <c r="G24" s="161">
        <f t="shared" ref="G24" si="4">(E24/60)*F24</f>
        <v>0.49059999999999998</v>
      </c>
      <c r="H24" s="160">
        <v>0</v>
      </c>
      <c r="I24" s="161">
        <f t="shared" si="0"/>
        <v>0.49059999999999998</v>
      </c>
    </row>
    <row r="25" spans="1:9" s="136" customFormat="1">
      <c r="A25" s="193" t="s">
        <v>357</v>
      </c>
      <c r="B25" s="337" t="s">
        <v>358</v>
      </c>
      <c r="C25" s="337"/>
      <c r="D25" s="201" t="s">
        <v>26</v>
      </c>
      <c r="E25" s="163">
        <v>10.199999999999999</v>
      </c>
      <c r="F25" s="161">
        <v>4.46</v>
      </c>
      <c r="G25" s="161">
        <f t="shared" ref="G25" si="5">(E25/60)*F25</f>
        <v>0.75819999999999987</v>
      </c>
      <c r="H25" s="160">
        <v>0</v>
      </c>
      <c r="I25" s="161">
        <f t="shared" si="0"/>
        <v>0.75819999999999987</v>
      </c>
    </row>
    <row r="26" spans="1:9" s="136" customFormat="1" ht="30">
      <c r="A26" s="193" t="s">
        <v>359</v>
      </c>
      <c r="B26" s="220" t="s">
        <v>661</v>
      </c>
      <c r="C26" s="189" t="s">
        <v>197</v>
      </c>
      <c r="D26" s="201" t="s">
        <v>26</v>
      </c>
      <c r="E26" s="163">
        <v>40.200000000000003</v>
      </c>
      <c r="F26" s="161">
        <v>4.46</v>
      </c>
      <c r="G26" s="161">
        <f t="shared" ref="G26:G28" si="6">(E26/60)*F26</f>
        <v>2.9882</v>
      </c>
      <c r="H26" s="160">
        <v>0</v>
      </c>
      <c r="I26" s="161">
        <f t="shared" si="0"/>
        <v>2.9882</v>
      </c>
    </row>
    <row r="27" spans="1:9" s="136" customFormat="1">
      <c r="A27" s="360" t="s">
        <v>360</v>
      </c>
      <c r="B27" s="330" t="s">
        <v>661</v>
      </c>
      <c r="C27" s="189" t="s">
        <v>85</v>
      </c>
      <c r="D27" s="408" t="s">
        <v>26</v>
      </c>
      <c r="E27" s="163">
        <v>58.8</v>
      </c>
      <c r="F27" s="161">
        <v>4.46</v>
      </c>
      <c r="G27" s="161">
        <f t="shared" si="6"/>
        <v>4.3708</v>
      </c>
      <c r="H27" s="160">
        <v>0</v>
      </c>
      <c r="I27" s="161">
        <f t="shared" si="0"/>
        <v>4.3708</v>
      </c>
    </row>
    <row r="28" spans="1:9" s="136" customFormat="1">
      <c r="A28" s="360"/>
      <c r="B28" s="330"/>
      <c r="C28" s="189" t="s">
        <v>86</v>
      </c>
      <c r="D28" s="408"/>
      <c r="E28" s="163">
        <v>79.8</v>
      </c>
      <c r="F28" s="161">
        <v>4.46</v>
      </c>
      <c r="G28" s="161">
        <f t="shared" si="6"/>
        <v>5.9317999999999991</v>
      </c>
      <c r="H28" s="160">
        <v>0</v>
      </c>
      <c r="I28" s="161">
        <f t="shared" si="0"/>
        <v>5.9317999999999991</v>
      </c>
    </row>
    <row r="29" spans="1:9" s="136" customFormat="1" ht="15" customHeight="1">
      <c r="A29" s="360" t="s">
        <v>361</v>
      </c>
      <c r="B29" s="330" t="s">
        <v>364</v>
      </c>
      <c r="C29" s="298" t="s">
        <v>362</v>
      </c>
      <c r="D29" s="301" t="s">
        <v>26</v>
      </c>
      <c r="E29" s="163">
        <v>8.1999999999999993</v>
      </c>
      <c r="F29" s="161">
        <v>4.46</v>
      </c>
      <c r="G29" s="161">
        <f t="shared" ref="G29:G31" si="7">(E29/60)*F29</f>
        <v>0.60953333333333326</v>
      </c>
      <c r="H29" s="160">
        <v>0</v>
      </c>
      <c r="I29" s="161">
        <f t="shared" si="0"/>
        <v>0.60953333333333326</v>
      </c>
    </row>
    <row r="30" spans="1:9" s="136" customFormat="1">
      <c r="A30" s="360"/>
      <c r="B30" s="330"/>
      <c r="C30" s="298" t="s">
        <v>363</v>
      </c>
      <c r="D30" s="241"/>
      <c r="E30" s="163">
        <v>7.3</v>
      </c>
      <c r="F30" s="161">
        <v>4.46</v>
      </c>
      <c r="G30" s="161">
        <f t="shared" si="7"/>
        <v>0.5426333333333333</v>
      </c>
      <c r="H30" s="160">
        <v>0</v>
      </c>
      <c r="I30" s="161">
        <f t="shared" si="0"/>
        <v>0.5426333333333333</v>
      </c>
    </row>
    <row r="31" spans="1:9" s="136" customFormat="1">
      <c r="A31" s="360"/>
      <c r="B31" s="330"/>
      <c r="C31" s="298" t="s">
        <v>28</v>
      </c>
      <c r="D31" s="301" t="s">
        <v>26</v>
      </c>
      <c r="E31" s="163">
        <v>6.7</v>
      </c>
      <c r="F31" s="161">
        <v>4.46</v>
      </c>
      <c r="G31" s="161">
        <f t="shared" si="7"/>
        <v>0.49803333333333333</v>
      </c>
      <c r="H31" s="160">
        <v>0</v>
      </c>
      <c r="I31" s="161">
        <f t="shared" si="0"/>
        <v>0.49803333333333333</v>
      </c>
    </row>
    <row r="32" spans="1:9" s="136" customFormat="1">
      <c r="A32" s="360" t="s">
        <v>365</v>
      </c>
      <c r="B32" s="330" t="s">
        <v>375</v>
      </c>
      <c r="C32" s="298" t="s">
        <v>366</v>
      </c>
      <c r="D32" s="408" t="s">
        <v>27</v>
      </c>
      <c r="E32" s="163">
        <v>25.2</v>
      </c>
      <c r="F32" s="161">
        <v>4.46</v>
      </c>
      <c r="G32" s="161">
        <f t="shared" ref="G32:G34" si="8">(E32/60)*F32</f>
        <v>1.8732</v>
      </c>
      <c r="H32" s="160">
        <v>0</v>
      </c>
      <c r="I32" s="161">
        <f t="shared" si="0"/>
        <v>1.8732</v>
      </c>
    </row>
    <row r="33" spans="1:9" s="136" customFormat="1">
      <c r="A33" s="360"/>
      <c r="B33" s="330"/>
      <c r="C33" s="298" t="s">
        <v>367</v>
      </c>
      <c r="D33" s="408"/>
      <c r="E33" s="163">
        <v>22.2</v>
      </c>
      <c r="F33" s="161">
        <v>4.46</v>
      </c>
      <c r="G33" s="161">
        <f t="shared" si="8"/>
        <v>1.6501999999999999</v>
      </c>
      <c r="H33" s="160">
        <v>0</v>
      </c>
      <c r="I33" s="161">
        <f t="shared" si="0"/>
        <v>1.6501999999999999</v>
      </c>
    </row>
    <row r="34" spans="1:9" s="136" customFormat="1">
      <c r="A34" s="360"/>
      <c r="B34" s="330"/>
      <c r="C34" s="298" t="s">
        <v>368</v>
      </c>
      <c r="D34" s="408"/>
      <c r="E34" s="163">
        <v>20.399999999999999</v>
      </c>
      <c r="F34" s="161">
        <v>4.46</v>
      </c>
      <c r="G34" s="161">
        <f t="shared" si="8"/>
        <v>1.5163999999999997</v>
      </c>
      <c r="H34" s="160">
        <v>0</v>
      </c>
      <c r="I34" s="161">
        <f t="shared" si="0"/>
        <v>1.5163999999999997</v>
      </c>
    </row>
    <row r="35" spans="1:9" s="136" customFormat="1">
      <c r="A35" s="360" t="s">
        <v>371</v>
      </c>
      <c r="B35" s="330" t="s">
        <v>370</v>
      </c>
      <c r="C35" s="189" t="s">
        <v>369</v>
      </c>
      <c r="D35" s="408" t="s">
        <v>27</v>
      </c>
      <c r="E35" s="163">
        <v>136.80000000000001</v>
      </c>
      <c r="F35" s="161">
        <v>4.46</v>
      </c>
      <c r="G35" s="161">
        <f t="shared" ref="G35:G36" si="9">(E35/60)*F35</f>
        <v>10.168800000000001</v>
      </c>
      <c r="H35" s="160">
        <v>0</v>
      </c>
      <c r="I35" s="161">
        <f t="shared" si="0"/>
        <v>10.168800000000001</v>
      </c>
    </row>
    <row r="36" spans="1:9" s="136" customFormat="1">
      <c r="A36" s="360"/>
      <c r="B36" s="330"/>
      <c r="C36" s="162" t="s">
        <v>378</v>
      </c>
      <c r="D36" s="408"/>
      <c r="E36" s="200">
        <v>18</v>
      </c>
      <c r="F36" s="161">
        <v>4.46</v>
      </c>
      <c r="G36" s="161">
        <f t="shared" si="9"/>
        <v>1.3379999999999999</v>
      </c>
      <c r="H36" s="160">
        <v>0</v>
      </c>
      <c r="I36" s="161">
        <f t="shared" si="0"/>
        <v>1.3379999999999999</v>
      </c>
    </row>
    <row r="37" spans="1:9" s="136" customFormat="1">
      <c r="A37" s="193" t="s">
        <v>372</v>
      </c>
      <c r="B37" s="330" t="s">
        <v>30</v>
      </c>
      <c r="C37" s="330"/>
      <c r="D37" s="201" t="s">
        <v>26</v>
      </c>
      <c r="E37" s="163">
        <v>43.2</v>
      </c>
      <c r="F37" s="161">
        <v>4.46</v>
      </c>
      <c r="G37" s="161">
        <f t="shared" ref="G37" si="10">(E37/60)*F37</f>
        <v>3.2112000000000003</v>
      </c>
      <c r="H37" s="160">
        <v>0</v>
      </c>
      <c r="I37" s="161">
        <f t="shared" si="0"/>
        <v>3.2112000000000003</v>
      </c>
    </row>
    <row r="38" spans="1:9" s="136" customFormat="1">
      <c r="A38" s="193" t="s">
        <v>373</v>
      </c>
      <c r="B38" s="330" t="s">
        <v>242</v>
      </c>
      <c r="C38" s="330"/>
      <c r="D38" s="201" t="s">
        <v>26</v>
      </c>
      <c r="E38" s="200">
        <v>126</v>
      </c>
      <c r="F38" s="161">
        <v>4.46</v>
      </c>
      <c r="G38" s="161">
        <f t="shared" ref="G38" si="11">(E38/60)*F38</f>
        <v>9.3659999999999997</v>
      </c>
      <c r="H38" s="160">
        <v>0</v>
      </c>
      <c r="I38" s="161">
        <f t="shared" si="0"/>
        <v>9.3659999999999997</v>
      </c>
    </row>
    <row r="39" spans="1:9" s="136" customFormat="1">
      <c r="A39" s="193" t="s">
        <v>374</v>
      </c>
      <c r="B39" s="330" t="s">
        <v>31</v>
      </c>
      <c r="C39" s="330"/>
      <c r="D39" s="201" t="s">
        <v>26</v>
      </c>
      <c r="E39" s="200">
        <v>20</v>
      </c>
      <c r="F39" s="161">
        <v>4.46</v>
      </c>
      <c r="G39" s="161">
        <f t="shared" ref="G39" si="12">(E39/60)*F39</f>
        <v>1.4866666666666666</v>
      </c>
      <c r="H39" s="160">
        <v>0</v>
      </c>
      <c r="I39" s="161">
        <f t="shared" si="0"/>
        <v>1.4866666666666666</v>
      </c>
    </row>
    <row r="40" spans="1:9" s="136" customFormat="1">
      <c r="A40" s="360" t="s">
        <v>376</v>
      </c>
      <c r="B40" s="330" t="s">
        <v>88</v>
      </c>
      <c r="C40" s="187" t="s">
        <v>377</v>
      </c>
      <c r="D40" s="408" t="s">
        <v>26</v>
      </c>
      <c r="E40" s="163">
        <v>4.5999999999999996</v>
      </c>
      <c r="F40" s="161">
        <v>4.46</v>
      </c>
      <c r="G40" s="161">
        <f t="shared" ref="G40:G41" si="13">(E40/60)*F40</f>
        <v>0.34193333333333331</v>
      </c>
      <c r="H40" s="160">
        <v>0</v>
      </c>
      <c r="I40" s="161">
        <f t="shared" si="0"/>
        <v>0.34193333333333331</v>
      </c>
    </row>
    <row r="41" spans="1:9" s="136" customFormat="1">
      <c r="A41" s="360"/>
      <c r="B41" s="330"/>
      <c r="C41" s="162" t="s">
        <v>378</v>
      </c>
      <c r="D41" s="408"/>
      <c r="E41" s="163">
        <v>4.9000000000000004</v>
      </c>
      <c r="F41" s="161">
        <v>4.46</v>
      </c>
      <c r="G41" s="161">
        <f t="shared" si="13"/>
        <v>0.36423333333333341</v>
      </c>
      <c r="H41" s="160">
        <v>0</v>
      </c>
      <c r="I41" s="161">
        <f t="shared" si="0"/>
        <v>0.36423333333333341</v>
      </c>
    </row>
    <row r="42" spans="1:9" s="136" customFormat="1">
      <c r="A42" s="360" t="s">
        <v>380</v>
      </c>
      <c r="B42" s="330" t="s">
        <v>383</v>
      </c>
      <c r="C42" s="162" t="s">
        <v>381</v>
      </c>
      <c r="D42" s="408" t="s">
        <v>26</v>
      </c>
      <c r="E42" s="163">
        <v>97.8</v>
      </c>
      <c r="F42" s="161">
        <v>4.46</v>
      </c>
      <c r="G42" s="161">
        <f t="shared" ref="G42:G43" si="14">(E42/60)*F42</f>
        <v>7.2697999999999992</v>
      </c>
      <c r="H42" s="160">
        <v>0</v>
      </c>
      <c r="I42" s="161">
        <f t="shared" si="0"/>
        <v>7.2697999999999992</v>
      </c>
    </row>
    <row r="43" spans="1:9" s="136" customFormat="1">
      <c r="A43" s="360"/>
      <c r="B43" s="330"/>
      <c r="C43" s="162" t="s">
        <v>382</v>
      </c>
      <c r="D43" s="408"/>
      <c r="E43" s="163">
        <v>135</v>
      </c>
      <c r="F43" s="161">
        <v>4.46</v>
      </c>
      <c r="G43" s="161">
        <f t="shared" si="14"/>
        <v>10.035</v>
      </c>
      <c r="H43" s="160">
        <v>0</v>
      </c>
      <c r="I43" s="161">
        <f t="shared" si="0"/>
        <v>10.035</v>
      </c>
    </row>
    <row r="44" spans="1:9" s="164" customFormat="1">
      <c r="A44" s="360" t="s">
        <v>384</v>
      </c>
      <c r="B44" s="330" t="s">
        <v>194</v>
      </c>
      <c r="C44" s="162" t="s">
        <v>385</v>
      </c>
      <c r="D44" s="408" t="s">
        <v>26</v>
      </c>
      <c r="E44" s="163">
        <v>18.600000000000001</v>
      </c>
      <c r="F44" s="161">
        <v>4.46</v>
      </c>
      <c r="G44" s="161">
        <f t="shared" ref="G44:G45" si="15">(E44/60)*F44</f>
        <v>1.3826000000000001</v>
      </c>
      <c r="H44" s="160">
        <v>0</v>
      </c>
      <c r="I44" s="161">
        <f t="shared" si="0"/>
        <v>1.3826000000000001</v>
      </c>
    </row>
    <row r="45" spans="1:9" s="164" customFormat="1">
      <c r="A45" s="360"/>
      <c r="B45" s="330"/>
      <c r="C45" s="162" t="s">
        <v>386</v>
      </c>
      <c r="D45" s="408"/>
      <c r="E45" s="163">
        <v>30</v>
      </c>
      <c r="F45" s="161">
        <v>4.46</v>
      </c>
      <c r="G45" s="161">
        <f t="shared" si="15"/>
        <v>2.23</v>
      </c>
      <c r="H45" s="160">
        <v>0</v>
      </c>
      <c r="I45" s="161">
        <f t="shared" si="0"/>
        <v>2.23</v>
      </c>
    </row>
    <row r="46" spans="1:9" s="164" customFormat="1">
      <c r="A46" s="193" t="s">
        <v>387</v>
      </c>
      <c r="B46" s="330" t="s">
        <v>80</v>
      </c>
      <c r="C46" s="330"/>
      <c r="D46" s="201" t="s">
        <v>208</v>
      </c>
      <c r="E46" s="163">
        <v>16.8</v>
      </c>
      <c r="F46" s="161">
        <v>4.46</v>
      </c>
      <c r="G46" s="161">
        <f t="shared" ref="G46" si="16">(E46/60)*F46</f>
        <v>1.2488000000000001</v>
      </c>
      <c r="H46" s="160">
        <v>0</v>
      </c>
      <c r="I46" s="161">
        <f t="shared" si="0"/>
        <v>1.2488000000000001</v>
      </c>
    </row>
    <row r="47" spans="1:9" s="164" customFormat="1">
      <c r="A47" s="193" t="s">
        <v>388</v>
      </c>
      <c r="B47" s="330" t="s">
        <v>389</v>
      </c>
      <c r="C47" s="330"/>
      <c r="D47" s="201" t="s">
        <v>27</v>
      </c>
      <c r="E47" s="163">
        <v>20.399999999999999</v>
      </c>
      <c r="F47" s="161">
        <v>4.46</v>
      </c>
      <c r="G47" s="161">
        <f t="shared" ref="G47" si="17">(E47/60)*F47</f>
        <v>1.5163999999999997</v>
      </c>
      <c r="H47" s="160">
        <v>0</v>
      </c>
      <c r="I47" s="161">
        <f t="shared" si="0"/>
        <v>1.5163999999999997</v>
      </c>
    </row>
    <row r="48" spans="1:9" s="164" customFormat="1">
      <c r="A48" s="193" t="s">
        <v>391</v>
      </c>
      <c r="B48" s="330" t="s">
        <v>390</v>
      </c>
      <c r="C48" s="330"/>
      <c r="D48" s="201" t="s">
        <v>27</v>
      </c>
      <c r="E48" s="163">
        <v>6.6</v>
      </c>
      <c r="F48" s="161">
        <v>4.46</v>
      </c>
      <c r="G48" s="161">
        <f t="shared" ref="G48" si="18">(E48/60)*F48</f>
        <v>0.49059999999999998</v>
      </c>
      <c r="H48" s="160">
        <v>0</v>
      </c>
      <c r="I48" s="161">
        <f t="shared" si="0"/>
        <v>0.49059999999999998</v>
      </c>
    </row>
    <row r="49" spans="1:9" s="164" customFormat="1">
      <c r="A49" s="193" t="s">
        <v>392</v>
      </c>
      <c r="B49" s="330" t="s">
        <v>32</v>
      </c>
      <c r="C49" s="330"/>
      <c r="D49" s="201" t="s">
        <v>393</v>
      </c>
      <c r="E49" s="163">
        <v>156</v>
      </c>
      <c r="F49" s="161">
        <v>4.46</v>
      </c>
      <c r="G49" s="161">
        <f t="shared" ref="G49" si="19">(E49/60)*F49</f>
        <v>11.596</v>
      </c>
      <c r="H49" s="160">
        <v>0</v>
      </c>
      <c r="I49" s="161">
        <f t="shared" si="0"/>
        <v>11.596</v>
      </c>
    </row>
    <row r="50" spans="1:9" s="164" customFormat="1">
      <c r="A50" s="193" t="s">
        <v>394</v>
      </c>
      <c r="B50" s="330" t="s">
        <v>33</v>
      </c>
      <c r="C50" s="330"/>
      <c r="D50" s="201" t="s">
        <v>83</v>
      </c>
      <c r="E50" s="163">
        <v>51.6</v>
      </c>
      <c r="F50" s="161">
        <v>4.46</v>
      </c>
      <c r="G50" s="161">
        <f t="shared" ref="G50" si="20">(E50/60)*F50</f>
        <v>3.8355999999999999</v>
      </c>
      <c r="H50" s="160">
        <v>0</v>
      </c>
      <c r="I50" s="161">
        <f t="shared" si="0"/>
        <v>3.8355999999999999</v>
      </c>
    </row>
    <row r="51" spans="1:9" s="164" customFormat="1">
      <c r="A51" s="193" t="s">
        <v>395</v>
      </c>
      <c r="B51" s="330" t="s">
        <v>82</v>
      </c>
      <c r="C51" s="330"/>
      <c r="D51" s="201" t="s">
        <v>83</v>
      </c>
      <c r="E51" s="163">
        <v>97.8</v>
      </c>
      <c r="F51" s="161">
        <v>4.46</v>
      </c>
      <c r="G51" s="161">
        <f t="shared" ref="G51" si="21">(E51/60)*F51</f>
        <v>7.2697999999999992</v>
      </c>
      <c r="H51" s="160">
        <v>0</v>
      </c>
      <c r="I51" s="161">
        <f t="shared" si="0"/>
        <v>7.2697999999999992</v>
      </c>
    </row>
    <row r="52" spans="1:9" s="164" customFormat="1">
      <c r="A52" s="193" t="s">
        <v>396</v>
      </c>
      <c r="B52" s="330" t="s">
        <v>397</v>
      </c>
      <c r="C52" s="330"/>
      <c r="D52" s="201" t="s">
        <v>208</v>
      </c>
      <c r="E52" s="163">
        <v>42.6</v>
      </c>
      <c r="F52" s="161">
        <v>4.46</v>
      </c>
      <c r="G52" s="161">
        <f t="shared" ref="G52" si="22">(E52/60)*F52</f>
        <v>3.1666000000000003</v>
      </c>
      <c r="H52" s="160">
        <v>0</v>
      </c>
      <c r="I52" s="161">
        <f t="shared" si="0"/>
        <v>3.1666000000000003</v>
      </c>
    </row>
    <row r="53" spans="1:9" s="164" customFormat="1">
      <c r="A53" s="193" t="s">
        <v>398</v>
      </c>
      <c r="B53" s="330" t="s">
        <v>399</v>
      </c>
      <c r="C53" s="330"/>
      <c r="D53" s="201" t="s">
        <v>26</v>
      </c>
      <c r="E53" s="163">
        <v>104.4</v>
      </c>
      <c r="F53" s="161">
        <v>4.46</v>
      </c>
      <c r="G53" s="161">
        <f t="shared" ref="G53" si="23">(E53/60)*F53</f>
        <v>7.7603999999999997</v>
      </c>
      <c r="H53" s="160">
        <v>0</v>
      </c>
      <c r="I53" s="161">
        <f t="shared" si="0"/>
        <v>7.7603999999999997</v>
      </c>
    </row>
    <row r="54" spans="1:9" s="164" customFormat="1">
      <c r="A54" s="193" t="s">
        <v>400</v>
      </c>
      <c r="B54" s="330" t="s">
        <v>401</v>
      </c>
      <c r="C54" s="330"/>
      <c r="D54" s="201" t="s">
        <v>26</v>
      </c>
      <c r="E54" s="163">
        <v>84</v>
      </c>
      <c r="F54" s="161">
        <v>4.46</v>
      </c>
      <c r="G54" s="161">
        <f t="shared" ref="G54" si="24">(E54/60)*F54</f>
        <v>6.2439999999999998</v>
      </c>
      <c r="H54" s="160">
        <v>0</v>
      </c>
      <c r="I54" s="161">
        <f t="shared" si="0"/>
        <v>6.2439999999999998</v>
      </c>
    </row>
    <row r="55" spans="1:9" s="164" customFormat="1">
      <c r="A55" s="193" t="s">
        <v>402</v>
      </c>
      <c r="B55" s="330" t="s">
        <v>94</v>
      </c>
      <c r="C55" s="330"/>
      <c r="D55" s="201" t="s">
        <v>26</v>
      </c>
      <c r="E55" s="163">
        <v>1.7</v>
      </c>
      <c r="F55" s="161">
        <v>4.46</v>
      </c>
      <c r="G55" s="161">
        <f t="shared" ref="G55" si="25">(E55/60)*F55</f>
        <v>0.12636666666666665</v>
      </c>
      <c r="H55" s="160">
        <v>0</v>
      </c>
      <c r="I55" s="161">
        <f t="shared" si="0"/>
        <v>0.12636666666666665</v>
      </c>
    </row>
    <row r="56" spans="1:9" s="164" customFormat="1">
      <c r="A56" s="193" t="s">
        <v>37</v>
      </c>
      <c r="B56" s="330" t="s">
        <v>403</v>
      </c>
      <c r="C56" s="330"/>
      <c r="D56" s="201" t="s">
        <v>81</v>
      </c>
      <c r="E56" s="163">
        <v>4.8</v>
      </c>
      <c r="F56" s="161">
        <v>4.46</v>
      </c>
      <c r="G56" s="161">
        <f t="shared" ref="G56" si="26">(E56/60)*F56</f>
        <v>0.35680000000000001</v>
      </c>
      <c r="H56" s="160">
        <v>0</v>
      </c>
      <c r="I56" s="161">
        <f t="shared" si="0"/>
        <v>0.35680000000000001</v>
      </c>
    </row>
    <row r="57" spans="1:9" s="164" customFormat="1">
      <c r="A57" s="360" t="s">
        <v>269</v>
      </c>
      <c r="B57" s="330" t="s">
        <v>404</v>
      </c>
      <c r="C57" s="187" t="s">
        <v>405</v>
      </c>
      <c r="D57" s="408" t="s">
        <v>26</v>
      </c>
      <c r="E57" s="163">
        <v>34.799999999999997</v>
      </c>
      <c r="F57" s="161">
        <v>4.46</v>
      </c>
      <c r="G57" s="161">
        <f t="shared" ref="G57:G58" si="27">(E57/60)*F57</f>
        <v>2.5867999999999998</v>
      </c>
      <c r="H57" s="160">
        <v>0</v>
      </c>
      <c r="I57" s="161">
        <f t="shared" si="0"/>
        <v>2.5867999999999998</v>
      </c>
    </row>
    <row r="58" spans="1:9" s="164" customFormat="1">
      <c r="A58" s="360"/>
      <c r="B58" s="330"/>
      <c r="C58" s="187" t="s">
        <v>406</v>
      </c>
      <c r="D58" s="408"/>
      <c r="E58" s="163">
        <v>150</v>
      </c>
      <c r="F58" s="161">
        <v>4.46</v>
      </c>
      <c r="G58" s="161">
        <f t="shared" si="27"/>
        <v>11.15</v>
      </c>
      <c r="H58" s="160">
        <v>0</v>
      </c>
      <c r="I58" s="161">
        <f t="shared" si="0"/>
        <v>11.15</v>
      </c>
    </row>
    <row r="59" spans="1:9" s="164" customFormat="1">
      <c r="A59" s="193" t="s">
        <v>277</v>
      </c>
      <c r="B59" s="330" t="s">
        <v>407</v>
      </c>
      <c r="C59" s="330"/>
      <c r="D59" s="201" t="s">
        <v>87</v>
      </c>
      <c r="E59" s="163">
        <v>30</v>
      </c>
      <c r="F59" s="161">
        <v>4.46</v>
      </c>
      <c r="G59" s="161">
        <f t="shared" ref="G59" si="28">(E59/60)*F59</f>
        <v>2.23</v>
      </c>
      <c r="H59" s="160">
        <v>0</v>
      </c>
      <c r="I59" s="161">
        <f t="shared" si="0"/>
        <v>2.23</v>
      </c>
    </row>
    <row r="60" spans="1:9" s="164" customFormat="1" ht="22.5">
      <c r="A60" s="360" t="s">
        <v>287</v>
      </c>
      <c r="B60" s="330" t="s">
        <v>408</v>
      </c>
      <c r="C60" s="239" t="s">
        <v>409</v>
      </c>
      <c r="D60" s="408" t="s">
        <v>26</v>
      </c>
      <c r="E60" s="163">
        <v>16.2</v>
      </c>
      <c r="F60" s="161">
        <v>4.46</v>
      </c>
      <c r="G60" s="161">
        <f t="shared" ref="G60:G63" si="29">(E60/60)*F60</f>
        <v>1.2041999999999997</v>
      </c>
      <c r="H60" s="160">
        <v>0</v>
      </c>
      <c r="I60" s="161">
        <f t="shared" si="0"/>
        <v>1.2041999999999997</v>
      </c>
    </row>
    <row r="61" spans="1:9" s="164" customFormat="1" ht="22.5">
      <c r="A61" s="360"/>
      <c r="B61" s="330"/>
      <c r="C61" s="239" t="s">
        <v>410</v>
      </c>
      <c r="D61" s="408"/>
      <c r="E61" s="163">
        <v>24.6</v>
      </c>
      <c r="F61" s="161">
        <v>4.46</v>
      </c>
      <c r="G61" s="161">
        <f t="shared" si="29"/>
        <v>1.8286000000000002</v>
      </c>
      <c r="H61" s="160">
        <v>0</v>
      </c>
      <c r="I61" s="161">
        <f t="shared" si="0"/>
        <v>1.8286000000000002</v>
      </c>
    </row>
    <row r="62" spans="1:9" s="164" customFormat="1" ht="22.5">
      <c r="A62" s="360"/>
      <c r="B62" s="330"/>
      <c r="C62" s="239" t="s">
        <v>411</v>
      </c>
      <c r="D62" s="408"/>
      <c r="E62" s="163">
        <v>26.4</v>
      </c>
      <c r="F62" s="161">
        <v>4.46</v>
      </c>
      <c r="G62" s="161">
        <f t="shared" si="29"/>
        <v>1.9623999999999999</v>
      </c>
      <c r="H62" s="160">
        <v>0</v>
      </c>
      <c r="I62" s="161">
        <f t="shared" si="0"/>
        <v>1.9623999999999999</v>
      </c>
    </row>
    <row r="63" spans="1:9" s="164" customFormat="1" ht="22.5">
      <c r="A63" s="360"/>
      <c r="B63" s="330"/>
      <c r="C63" s="302" t="s">
        <v>412</v>
      </c>
      <c r="D63" s="408"/>
      <c r="E63" s="163">
        <v>43.2</v>
      </c>
      <c r="F63" s="161">
        <v>4.46</v>
      </c>
      <c r="G63" s="161">
        <f t="shared" si="29"/>
        <v>3.2112000000000003</v>
      </c>
      <c r="H63" s="160">
        <v>0</v>
      </c>
      <c r="I63" s="161">
        <f t="shared" si="0"/>
        <v>3.2112000000000003</v>
      </c>
    </row>
    <row r="64" spans="1:9" s="164" customFormat="1">
      <c r="A64" s="193" t="s">
        <v>413</v>
      </c>
      <c r="B64" s="330" t="s">
        <v>414</v>
      </c>
      <c r="C64" s="330"/>
      <c r="D64" s="330"/>
      <c r="E64" s="330"/>
      <c r="F64" s="330"/>
      <c r="G64" s="330"/>
      <c r="H64" s="330"/>
      <c r="I64" s="330"/>
    </row>
    <row r="65" spans="1:9" s="164" customFormat="1" ht="30">
      <c r="A65" s="193" t="s">
        <v>289</v>
      </c>
      <c r="B65" s="330" t="s">
        <v>415</v>
      </c>
      <c r="C65" s="330"/>
      <c r="D65" s="194" t="s">
        <v>416</v>
      </c>
      <c r="E65" s="200">
        <v>150</v>
      </c>
      <c r="F65" s="161">
        <v>4.46</v>
      </c>
      <c r="G65" s="161">
        <f t="shared" ref="G65" si="30">(E65/60)*F65</f>
        <v>11.15</v>
      </c>
      <c r="H65" s="160">
        <v>0</v>
      </c>
      <c r="I65" s="161">
        <f t="shared" ref="I65:I72" si="31">G65+H65</f>
        <v>11.15</v>
      </c>
    </row>
    <row r="66" spans="1:9" s="165" customFormat="1" ht="30">
      <c r="A66" s="193" t="s">
        <v>294</v>
      </c>
      <c r="B66" s="330" t="s">
        <v>417</v>
      </c>
      <c r="C66" s="330"/>
      <c r="D66" s="194" t="s">
        <v>418</v>
      </c>
      <c r="E66" s="163">
        <v>16.8</v>
      </c>
      <c r="F66" s="161">
        <v>4.46</v>
      </c>
      <c r="G66" s="161">
        <f t="shared" ref="G66:G67" si="32">(E66/60)*F66</f>
        <v>1.2488000000000001</v>
      </c>
      <c r="H66" s="160">
        <v>0</v>
      </c>
      <c r="I66" s="161">
        <f t="shared" si="31"/>
        <v>1.2488000000000001</v>
      </c>
    </row>
    <row r="67" spans="1:9" s="165" customFormat="1" ht="30">
      <c r="A67" s="193" t="s">
        <v>295</v>
      </c>
      <c r="B67" s="330" t="s">
        <v>195</v>
      </c>
      <c r="C67" s="330"/>
      <c r="D67" s="194" t="s">
        <v>419</v>
      </c>
      <c r="E67" s="163">
        <v>3.6</v>
      </c>
      <c r="F67" s="161">
        <v>4.46</v>
      </c>
      <c r="G67" s="161">
        <f t="shared" si="32"/>
        <v>0.2676</v>
      </c>
      <c r="H67" s="160">
        <v>0</v>
      </c>
      <c r="I67" s="161">
        <f t="shared" si="31"/>
        <v>0.2676</v>
      </c>
    </row>
    <row r="68" spans="1:9" s="165" customFormat="1" ht="22.5">
      <c r="A68" s="193" t="s">
        <v>297</v>
      </c>
      <c r="B68" s="330" t="s">
        <v>188</v>
      </c>
      <c r="C68" s="330"/>
      <c r="D68" s="212" t="s">
        <v>416</v>
      </c>
      <c r="E68" s="163">
        <v>34.799999999999997</v>
      </c>
      <c r="F68" s="161">
        <v>4.46</v>
      </c>
      <c r="G68" s="161">
        <f t="shared" ref="G68" si="33">(E68/60)*F68</f>
        <v>2.5867999999999998</v>
      </c>
      <c r="H68" s="160">
        <v>0</v>
      </c>
      <c r="I68" s="161">
        <f t="shared" si="31"/>
        <v>2.5867999999999998</v>
      </c>
    </row>
    <row r="69" spans="1:9" s="165" customFormat="1">
      <c r="A69" s="360" t="s">
        <v>298</v>
      </c>
      <c r="B69" s="330" t="s">
        <v>420</v>
      </c>
      <c r="C69" s="190" t="s">
        <v>421</v>
      </c>
      <c r="D69" s="413" t="s">
        <v>93</v>
      </c>
      <c r="E69" s="200">
        <v>21</v>
      </c>
      <c r="F69" s="161">
        <v>4.46</v>
      </c>
      <c r="G69" s="161">
        <f t="shared" ref="G69:G70" si="34">(E69/60)*F69</f>
        <v>1.5609999999999999</v>
      </c>
      <c r="H69" s="160">
        <v>0</v>
      </c>
      <c r="I69" s="161">
        <f t="shared" si="31"/>
        <v>1.5609999999999999</v>
      </c>
    </row>
    <row r="70" spans="1:9" s="165" customFormat="1">
      <c r="A70" s="360"/>
      <c r="B70" s="330"/>
      <c r="C70" s="190" t="s">
        <v>422</v>
      </c>
      <c r="D70" s="413"/>
      <c r="E70" s="163">
        <v>19.2</v>
      </c>
      <c r="F70" s="161">
        <v>4.46</v>
      </c>
      <c r="G70" s="161">
        <f t="shared" si="34"/>
        <v>1.4272</v>
      </c>
      <c r="H70" s="160">
        <v>0</v>
      </c>
      <c r="I70" s="161">
        <f t="shared" si="31"/>
        <v>1.4272</v>
      </c>
    </row>
    <row r="71" spans="1:9" s="165" customFormat="1">
      <c r="A71" s="360" t="s">
        <v>302</v>
      </c>
      <c r="B71" s="330" t="s">
        <v>423</v>
      </c>
      <c r="C71" s="190" t="s">
        <v>421</v>
      </c>
      <c r="D71" s="413" t="s">
        <v>93</v>
      </c>
      <c r="E71" s="163">
        <v>37.799999999999997</v>
      </c>
      <c r="F71" s="161">
        <v>4.46</v>
      </c>
      <c r="G71" s="161">
        <f t="shared" ref="G71:G72" si="35">(E71/60)*F71</f>
        <v>2.8098000000000001</v>
      </c>
      <c r="H71" s="160">
        <v>0</v>
      </c>
      <c r="I71" s="161">
        <f t="shared" si="31"/>
        <v>2.8098000000000001</v>
      </c>
    </row>
    <row r="72" spans="1:9" s="165" customFormat="1">
      <c r="A72" s="360"/>
      <c r="B72" s="330"/>
      <c r="C72" s="190" t="s">
        <v>422</v>
      </c>
      <c r="D72" s="413"/>
      <c r="E72" s="163">
        <v>32.4</v>
      </c>
      <c r="F72" s="161">
        <v>4.46</v>
      </c>
      <c r="G72" s="161">
        <f t="shared" si="35"/>
        <v>2.4083999999999994</v>
      </c>
      <c r="H72" s="160">
        <v>0</v>
      </c>
      <c r="I72" s="161">
        <f t="shared" si="31"/>
        <v>2.4083999999999994</v>
      </c>
    </row>
    <row r="73" spans="1:9" s="165" customFormat="1">
      <c r="A73" s="193" t="s">
        <v>329</v>
      </c>
      <c r="B73" s="330" t="s">
        <v>424</v>
      </c>
      <c r="C73" s="330"/>
      <c r="D73" s="330"/>
      <c r="E73" s="330"/>
      <c r="F73" s="330"/>
      <c r="G73" s="330"/>
      <c r="H73" s="330"/>
      <c r="I73" s="330"/>
    </row>
    <row r="74" spans="1:9" s="165" customFormat="1">
      <c r="A74" s="360" t="s">
        <v>425</v>
      </c>
      <c r="B74" s="330" t="s">
        <v>427</v>
      </c>
      <c r="C74" s="187" t="s">
        <v>235</v>
      </c>
      <c r="D74" s="413" t="s">
        <v>93</v>
      </c>
      <c r="E74" s="167">
        <v>87</v>
      </c>
      <c r="F74" s="161">
        <v>4.46</v>
      </c>
      <c r="G74" s="161">
        <f t="shared" ref="G74:G75" si="36">(E74/60)*F74</f>
        <v>6.4669999999999996</v>
      </c>
      <c r="H74" s="160">
        <v>0</v>
      </c>
      <c r="I74" s="161">
        <f t="shared" ref="I74:I81" si="37">G74+H74</f>
        <v>6.4669999999999996</v>
      </c>
    </row>
    <row r="75" spans="1:9" s="165" customFormat="1">
      <c r="A75" s="360"/>
      <c r="B75" s="330"/>
      <c r="C75" s="187" t="s">
        <v>426</v>
      </c>
      <c r="D75" s="413"/>
      <c r="E75" s="167">
        <v>67.2</v>
      </c>
      <c r="F75" s="161">
        <v>4.46</v>
      </c>
      <c r="G75" s="161">
        <f t="shared" si="36"/>
        <v>4.9952000000000005</v>
      </c>
      <c r="H75" s="160">
        <v>0</v>
      </c>
      <c r="I75" s="161">
        <f t="shared" si="37"/>
        <v>4.9952000000000005</v>
      </c>
    </row>
    <row r="76" spans="1:9" s="165" customFormat="1">
      <c r="A76" s="193" t="s">
        <v>428</v>
      </c>
      <c r="B76" s="330" t="s">
        <v>190</v>
      </c>
      <c r="C76" s="330"/>
      <c r="D76" s="194" t="s">
        <v>335</v>
      </c>
      <c r="E76" s="167">
        <v>220.2</v>
      </c>
      <c r="F76" s="161">
        <v>4.46</v>
      </c>
      <c r="G76" s="161">
        <f t="shared" ref="G76" si="38">(E76/60)*F76</f>
        <v>16.368199999999998</v>
      </c>
      <c r="H76" s="160">
        <v>0</v>
      </c>
      <c r="I76" s="161">
        <f t="shared" si="37"/>
        <v>16.368199999999998</v>
      </c>
    </row>
    <row r="77" spans="1:9" s="165" customFormat="1">
      <c r="A77" s="360" t="s">
        <v>429</v>
      </c>
      <c r="B77" s="330" t="s">
        <v>432</v>
      </c>
      <c r="C77" s="208" t="s">
        <v>430</v>
      </c>
      <c r="D77" s="413" t="s">
        <v>93</v>
      </c>
      <c r="E77" s="167">
        <v>205.8</v>
      </c>
      <c r="F77" s="161">
        <v>4.46</v>
      </c>
      <c r="G77" s="161">
        <f t="shared" ref="G77:G78" si="39">(E77/60)*F77</f>
        <v>15.297800000000001</v>
      </c>
      <c r="H77" s="160">
        <v>0</v>
      </c>
      <c r="I77" s="161">
        <f t="shared" si="37"/>
        <v>15.297800000000001</v>
      </c>
    </row>
    <row r="78" spans="1:9" s="165" customFormat="1">
      <c r="A78" s="360"/>
      <c r="B78" s="330"/>
      <c r="C78" s="208" t="s">
        <v>431</v>
      </c>
      <c r="D78" s="413"/>
      <c r="E78" s="167">
        <v>111.6</v>
      </c>
      <c r="F78" s="161">
        <v>4.46</v>
      </c>
      <c r="G78" s="161">
        <f t="shared" si="39"/>
        <v>8.2955999999999985</v>
      </c>
      <c r="H78" s="160">
        <v>0</v>
      </c>
      <c r="I78" s="161">
        <f t="shared" si="37"/>
        <v>8.2955999999999985</v>
      </c>
    </row>
    <row r="79" spans="1:9" s="165" customFormat="1">
      <c r="A79" s="360" t="s">
        <v>433</v>
      </c>
      <c r="B79" s="411" t="s">
        <v>434</v>
      </c>
      <c r="C79" s="190" t="s">
        <v>435</v>
      </c>
      <c r="D79" s="413" t="s">
        <v>93</v>
      </c>
      <c r="E79" s="167">
        <v>32.4</v>
      </c>
      <c r="F79" s="161">
        <v>4.46</v>
      </c>
      <c r="G79" s="161">
        <f t="shared" ref="G79:G81" si="40">(E79/60)*F79</f>
        <v>2.4083999999999994</v>
      </c>
      <c r="H79" s="160">
        <v>0</v>
      </c>
      <c r="I79" s="161">
        <f t="shared" si="37"/>
        <v>2.4083999999999994</v>
      </c>
    </row>
    <row r="80" spans="1:9" s="165" customFormat="1">
      <c r="A80" s="360"/>
      <c r="B80" s="411"/>
      <c r="C80" s="190" t="s">
        <v>436</v>
      </c>
      <c r="D80" s="413"/>
      <c r="E80" s="167">
        <v>42</v>
      </c>
      <c r="F80" s="161">
        <v>4.46</v>
      </c>
      <c r="G80" s="161">
        <f t="shared" si="40"/>
        <v>3.1219999999999999</v>
      </c>
      <c r="H80" s="160">
        <v>0</v>
      </c>
      <c r="I80" s="161">
        <f t="shared" si="37"/>
        <v>3.1219999999999999</v>
      </c>
    </row>
    <row r="81" spans="1:9" s="165" customFormat="1">
      <c r="A81" s="360"/>
      <c r="B81" s="411"/>
      <c r="C81" s="190" t="s">
        <v>437</v>
      </c>
      <c r="D81" s="413"/>
      <c r="E81" s="167">
        <v>53.4</v>
      </c>
      <c r="F81" s="161">
        <v>4.46</v>
      </c>
      <c r="G81" s="161">
        <f t="shared" si="40"/>
        <v>3.9693999999999998</v>
      </c>
      <c r="H81" s="160">
        <v>0</v>
      </c>
      <c r="I81" s="161">
        <f t="shared" si="37"/>
        <v>3.9693999999999998</v>
      </c>
    </row>
    <row r="82" spans="1:9" s="165" customFormat="1">
      <c r="A82" s="193" t="s">
        <v>38</v>
      </c>
      <c r="B82" s="330" t="s">
        <v>438</v>
      </c>
      <c r="C82" s="330"/>
      <c r="D82" s="330"/>
      <c r="E82" s="330"/>
      <c r="F82" s="330"/>
      <c r="G82" s="330"/>
      <c r="H82" s="330"/>
      <c r="I82" s="330"/>
    </row>
    <row r="83" spans="1:9" s="165" customFormat="1">
      <c r="A83" s="193" t="s">
        <v>439</v>
      </c>
      <c r="B83" s="330" t="s">
        <v>191</v>
      </c>
      <c r="C83" s="330"/>
      <c r="D83" s="188" t="s">
        <v>192</v>
      </c>
      <c r="E83" s="168">
        <v>18</v>
      </c>
      <c r="F83" s="161">
        <v>4.46</v>
      </c>
      <c r="G83" s="169">
        <f t="shared" ref="G83" si="41">(E83/60)*F83</f>
        <v>1.3379999999999999</v>
      </c>
      <c r="H83" s="168">
        <v>0</v>
      </c>
      <c r="I83" s="161">
        <f t="shared" ref="I83:I97" si="42">G83+H83</f>
        <v>1.3379999999999999</v>
      </c>
    </row>
    <row r="84" spans="1:9" s="165" customFormat="1">
      <c r="A84" s="193" t="s">
        <v>440</v>
      </c>
      <c r="B84" s="330" t="s">
        <v>441</v>
      </c>
      <c r="C84" s="330"/>
      <c r="D84" s="188" t="s">
        <v>192</v>
      </c>
      <c r="E84" s="168">
        <v>22.8</v>
      </c>
      <c r="F84" s="161">
        <v>4.46</v>
      </c>
      <c r="G84" s="169">
        <f t="shared" ref="G84" si="43">(E84/60)*F84</f>
        <v>1.6948000000000001</v>
      </c>
      <c r="H84" s="168">
        <v>0</v>
      </c>
      <c r="I84" s="161">
        <f t="shared" si="42"/>
        <v>1.6948000000000001</v>
      </c>
    </row>
    <row r="85" spans="1:9" s="165" customFormat="1">
      <c r="A85" s="360" t="s">
        <v>442</v>
      </c>
      <c r="B85" s="330" t="s">
        <v>448</v>
      </c>
      <c r="C85" s="190" t="s">
        <v>443</v>
      </c>
      <c r="D85" s="411" t="s">
        <v>446</v>
      </c>
      <c r="E85" s="168">
        <v>18</v>
      </c>
      <c r="F85" s="161">
        <v>4.46</v>
      </c>
      <c r="G85" s="169">
        <f t="shared" ref="G85:G87" si="44">(E85/60)*F85</f>
        <v>1.3379999999999999</v>
      </c>
      <c r="H85" s="168">
        <v>0</v>
      </c>
      <c r="I85" s="161">
        <f t="shared" si="42"/>
        <v>1.3379999999999999</v>
      </c>
    </row>
    <row r="86" spans="1:9" s="165" customFormat="1">
      <c r="A86" s="360"/>
      <c r="B86" s="330"/>
      <c r="C86" s="190" t="s">
        <v>444</v>
      </c>
      <c r="D86" s="411"/>
      <c r="E86" s="168">
        <v>36</v>
      </c>
      <c r="F86" s="161">
        <v>4.46</v>
      </c>
      <c r="G86" s="169">
        <f t="shared" si="44"/>
        <v>2.6759999999999997</v>
      </c>
      <c r="H86" s="168">
        <v>0</v>
      </c>
      <c r="I86" s="161">
        <f t="shared" si="42"/>
        <v>2.6759999999999997</v>
      </c>
    </row>
    <row r="87" spans="1:9" s="165" customFormat="1">
      <c r="A87" s="360"/>
      <c r="B87" s="330"/>
      <c r="C87" s="190" t="s">
        <v>445</v>
      </c>
      <c r="D87" s="411"/>
      <c r="E87" s="168">
        <v>50.4</v>
      </c>
      <c r="F87" s="161">
        <v>4.46</v>
      </c>
      <c r="G87" s="169">
        <f t="shared" si="44"/>
        <v>3.7464</v>
      </c>
      <c r="H87" s="168">
        <v>0</v>
      </c>
      <c r="I87" s="161">
        <f t="shared" si="42"/>
        <v>3.7464</v>
      </c>
    </row>
    <row r="88" spans="1:9" s="165" customFormat="1">
      <c r="A88" s="193" t="s">
        <v>449</v>
      </c>
      <c r="B88" s="330" t="s">
        <v>447</v>
      </c>
      <c r="C88" s="330"/>
      <c r="D88" s="188" t="s">
        <v>76</v>
      </c>
      <c r="E88" s="168">
        <v>79.8</v>
      </c>
      <c r="F88" s="161">
        <v>4.46</v>
      </c>
      <c r="G88" s="169">
        <f t="shared" ref="G88" si="45">(E88/60)*F88</f>
        <v>5.9317999999999991</v>
      </c>
      <c r="H88" s="168">
        <v>0</v>
      </c>
      <c r="I88" s="161">
        <f t="shared" si="42"/>
        <v>5.9317999999999991</v>
      </c>
    </row>
    <row r="89" spans="1:9" s="165" customFormat="1">
      <c r="A89" s="193" t="s">
        <v>450</v>
      </c>
      <c r="B89" s="330" t="s">
        <v>452</v>
      </c>
      <c r="C89" s="330"/>
      <c r="D89" s="188" t="s">
        <v>93</v>
      </c>
      <c r="E89" s="168">
        <v>36</v>
      </c>
      <c r="F89" s="161">
        <v>4.46</v>
      </c>
      <c r="G89" s="169">
        <f t="shared" ref="G89" si="46">(E89/60)*F89</f>
        <v>2.6759999999999997</v>
      </c>
      <c r="H89" s="168">
        <v>0</v>
      </c>
      <c r="I89" s="161">
        <f t="shared" si="42"/>
        <v>2.6759999999999997</v>
      </c>
    </row>
    <row r="90" spans="1:9" s="165" customFormat="1">
      <c r="A90" s="360" t="s">
        <v>451</v>
      </c>
      <c r="B90" s="330" t="s">
        <v>209</v>
      </c>
      <c r="C90" s="190" t="s">
        <v>210</v>
      </c>
      <c r="D90" s="411" t="s">
        <v>76</v>
      </c>
      <c r="E90" s="168">
        <v>27.6</v>
      </c>
      <c r="F90" s="161">
        <v>4.46</v>
      </c>
      <c r="G90" s="169">
        <f t="shared" ref="G90:G91" si="47">(E90/60)*F90</f>
        <v>2.0516000000000001</v>
      </c>
      <c r="H90" s="168">
        <v>0</v>
      </c>
      <c r="I90" s="161">
        <f t="shared" si="42"/>
        <v>2.0516000000000001</v>
      </c>
    </row>
    <row r="91" spans="1:9" s="165" customFormat="1">
      <c r="A91" s="360"/>
      <c r="B91" s="330"/>
      <c r="C91" s="190" t="s">
        <v>211</v>
      </c>
      <c r="D91" s="411"/>
      <c r="E91" s="168">
        <v>14.4</v>
      </c>
      <c r="F91" s="161">
        <v>4.46</v>
      </c>
      <c r="G91" s="169">
        <f t="shared" si="47"/>
        <v>1.0704</v>
      </c>
      <c r="H91" s="168">
        <v>0</v>
      </c>
      <c r="I91" s="161">
        <f t="shared" si="42"/>
        <v>1.0704</v>
      </c>
    </row>
    <row r="92" spans="1:9" s="165" customFormat="1">
      <c r="A92" s="193" t="s">
        <v>453</v>
      </c>
      <c r="B92" s="330" t="s">
        <v>193</v>
      </c>
      <c r="C92" s="330"/>
      <c r="D92" s="188" t="s">
        <v>76</v>
      </c>
      <c r="E92" s="168">
        <v>6</v>
      </c>
      <c r="F92" s="161">
        <v>4.46</v>
      </c>
      <c r="G92" s="169">
        <f t="shared" ref="G92" si="48">(E92/60)*F92</f>
        <v>0.44600000000000001</v>
      </c>
      <c r="H92" s="168">
        <v>0</v>
      </c>
      <c r="I92" s="161">
        <f t="shared" si="42"/>
        <v>0.44600000000000001</v>
      </c>
    </row>
    <row r="93" spans="1:9" s="165" customFormat="1">
      <c r="A93" s="193" t="s">
        <v>454</v>
      </c>
      <c r="B93" s="330" t="s">
        <v>455</v>
      </c>
      <c r="C93" s="330"/>
      <c r="D93" s="188" t="s">
        <v>96</v>
      </c>
      <c r="E93" s="168">
        <v>38.4</v>
      </c>
      <c r="F93" s="161">
        <v>4.46</v>
      </c>
      <c r="G93" s="169">
        <f t="shared" ref="G93" si="49">(E93/60)*F93</f>
        <v>2.8544</v>
      </c>
      <c r="H93" s="168">
        <v>0</v>
      </c>
      <c r="I93" s="161">
        <f t="shared" si="42"/>
        <v>2.8544</v>
      </c>
    </row>
    <row r="94" spans="1:9" s="165" customFormat="1">
      <c r="A94" s="360" t="s">
        <v>459</v>
      </c>
      <c r="B94" s="330" t="s">
        <v>457</v>
      </c>
      <c r="C94" s="190" t="s">
        <v>458</v>
      </c>
      <c r="D94" s="411" t="s">
        <v>76</v>
      </c>
      <c r="E94" s="168">
        <v>126</v>
      </c>
      <c r="F94" s="161">
        <v>4.46</v>
      </c>
      <c r="G94" s="169">
        <f t="shared" ref="G94:G95" si="50">(E94/60)*F94</f>
        <v>9.3659999999999997</v>
      </c>
      <c r="H94" s="168">
        <v>0</v>
      </c>
      <c r="I94" s="161">
        <f t="shared" si="42"/>
        <v>9.3659999999999997</v>
      </c>
    </row>
    <row r="95" spans="1:9" s="165" customFormat="1">
      <c r="A95" s="360"/>
      <c r="B95" s="330"/>
      <c r="C95" s="190" t="s">
        <v>212</v>
      </c>
      <c r="D95" s="411"/>
      <c r="E95" s="168">
        <v>19.8</v>
      </c>
      <c r="F95" s="161">
        <v>4.46</v>
      </c>
      <c r="G95" s="169">
        <f t="shared" si="50"/>
        <v>1.4718</v>
      </c>
      <c r="H95" s="168">
        <v>0</v>
      </c>
      <c r="I95" s="161">
        <f t="shared" si="42"/>
        <v>1.4718</v>
      </c>
    </row>
    <row r="96" spans="1:9" s="165" customFormat="1">
      <c r="A96" s="360" t="s">
        <v>456</v>
      </c>
      <c r="B96" s="330" t="s">
        <v>213</v>
      </c>
      <c r="C96" s="190" t="s">
        <v>458</v>
      </c>
      <c r="D96" s="411" t="s">
        <v>76</v>
      </c>
      <c r="E96" s="168">
        <v>66</v>
      </c>
      <c r="F96" s="161">
        <v>4.46</v>
      </c>
      <c r="G96" s="169">
        <f t="shared" ref="G96:G138" si="51">(E96/60)*F96</f>
        <v>4.9060000000000006</v>
      </c>
      <c r="H96" s="168">
        <v>0</v>
      </c>
      <c r="I96" s="161">
        <f t="shared" si="42"/>
        <v>4.9060000000000006</v>
      </c>
    </row>
    <row r="97" spans="1:9" s="165" customFormat="1">
      <c r="A97" s="360"/>
      <c r="B97" s="330"/>
      <c r="C97" s="190" t="s">
        <v>212</v>
      </c>
      <c r="D97" s="411"/>
      <c r="E97" s="168">
        <v>12</v>
      </c>
      <c r="F97" s="161">
        <v>4.46</v>
      </c>
      <c r="G97" s="169">
        <f t="shared" si="51"/>
        <v>0.89200000000000002</v>
      </c>
      <c r="H97" s="168">
        <v>0</v>
      </c>
      <c r="I97" s="161">
        <f t="shared" si="42"/>
        <v>0.89200000000000002</v>
      </c>
    </row>
    <row r="98" spans="1:9" s="165" customFormat="1">
      <c r="A98" s="359" t="s">
        <v>462</v>
      </c>
      <c r="B98" s="359"/>
      <c r="C98" s="359"/>
      <c r="D98" s="359"/>
      <c r="E98" s="359"/>
      <c r="F98" s="359"/>
      <c r="G98" s="359"/>
      <c r="H98" s="359"/>
      <c r="I98" s="359"/>
    </row>
    <row r="99" spans="1:9" s="165" customFormat="1">
      <c r="A99" s="359" t="s">
        <v>463</v>
      </c>
      <c r="B99" s="359"/>
      <c r="C99" s="359"/>
      <c r="D99" s="359"/>
      <c r="E99" s="359"/>
      <c r="F99" s="359"/>
      <c r="G99" s="359"/>
      <c r="H99" s="359"/>
      <c r="I99" s="359"/>
    </row>
    <row r="100" spans="1:9" s="165" customFormat="1">
      <c r="A100" s="360" t="s">
        <v>35</v>
      </c>
      <c r="B100" s="429" t="s">
        <v>464</v>
      </c>
      <c r="C100" s="173" t="s">
        <v>465</v>
      </c>
      <c r="D100" s="361" t="s">
        <v>93</v>
      </c>
      <c r="E100" s="171">
        <v>3.6</v>
      </c>
      <c r="F100" s="161">
        <v>4.46</v>
      </c>
      <c r="G100" s="169">
        <f t="shared" ref="G100:G108" si="52">(E100/60)*F100</f>
        <v>0.2676</v>
      </c>
      <c r="H100" s="169">
        <f>G100*20%</f>
        <v>5.3520000000000005E-2</v>
      </c>
      <c r="I100" s="161">
        <f t="shared" ref="I100:I145" si="53">G100+H100</f>
        <v>0.32112000000000002</v>
      </c>
    </row>
    <row r="101" spans="1:9" s="165" customFormat="1">
      <c r="A101" s="360"/>
      <c r="B101" s="433"/>
      <c r="C101" s="173" t="s">
        <v>466</v>
      </c>
      <c r="D101" s="363"/>
      <c r="E101" s="171">
        <v>2.4</v>
      </c>
      <c r="F101" s="161">
        <v>4.46</v>
      </c>
      <c r="G101" s="169">
        <f t="shared" si="52"/>
        <v>0.1784</v>
      </c>
      <c r="H101" s="169">
        <f t="shared" ref="H101:H200" si="54">G101*20%</f>
        <v>3.5680000000000003E-2</v>
      </c>
      <c r="I101" s="161">
        <f t="shared" si="53"/>
        <v>0.21407999999999999</v>
      </c>
    </row>
    <row r="102" spans="1:9" s="165" customFormat="1" ht="24">
      <c r="A102" s="360"/>
      <c r="B102" s="433"/>
      <c r="C102" s="173" t="s">
        <v>467</v>
      </c>
      <c r="D102" s="250" t="s">
        <v>73</v>
      </c>
      <c r="E102" s="171">
        <v>2.4</v>
      </c>
      <c r="F102" s="161">
        <v>4.46</v>
      </c>
      <c r="G102" s="169">
        <f t="shared" si="52"/>
        <v>0.1784</v>
      </c>
      <c r="H102" s="169">
        <f t="shared" si="54"/>
        <v>3.5680000000000003E-2</v>
      </c>
      <c r="I102" s="161">
        <f t="shared" si="53"/>
        <v>0.21407999999999999</v>
      </c>
    </row>
    <row r="103" spans="1:9" s="165" customFormat="1">
      <c r="A103" s="360"/>
      <c r="B103" s="433"/>
      <c r="C103" s="173" t="s">
        <v>468</v>
      </c>
      <c r="D103" s="409" t="s">
        <v>76</v>
      </c>
      <c r="E103" s="171">
        <v>2.4</v>
      </c>
      <c r="F103" s="161">
        <v>4.46</v>
      </c>
      <c r="G103" s="169">
        <f t="shared" si="52"/>
        <v>0.1784</v>
      </c>
      <c r="H103" s="169">
        <f t="shared" si="54"/>
        <v>3.5680000000000003E-2</v>
      </c>
      <c r="I103" s="161">
        <f t="shared" si="53"/>
        <v>0.21407999999999999</v>
      </c>
    </row>
    <row r="104" spans="1:9" s="165" customFormat="1">
      <c r="A104" s="360"/>
      <c r="B104" s="433"/>
      <c r="C104" s="173" t="s">
        <v>469</v>
      </c>
      <c r="D104" s="434"/>
      <c r="E104" s="171">
        <v>1.2</v>
      </c>
      <c r="F104" s="161">
        <v>4.46</v>
      </c>
      <c r="G104" s="169">
        <f t="shared" si="52"/>
        <v>8.9200000000000002E-2</v>
      </c>
      <c r="H104" s="169">
        <f t="shared" si="54"/>
        <v>1.7840000000000002E-2</v>
      </c>
      <c r="I104" s="161">
        <f t="shared" si="53"/>
        <v>0.10704</v>
      </c>
    </row>
    <row r="105" spans="1:9" s="165" customFormat="1">
      <c r="A105" s="360"/>
      <c r="B105" s="433"/>
      <c r="C105" s="173" t="s">
        <v>470</v>
      </c>
      <c r="D105" s="434"/>
      <c r="E105" s="171">
        <v>1.2</v>
      </c>
      <c r="F105" s="161">
        <v>4.46</v>
      </c>
      <c r="G105" s="169">
        <f t="shared" si="52"/>
        <v>8.9200000000000002E-2</v>
      </c>
      <c r="H105" s="169">
        <f t="shared" si="54"/>
        <v>1.7840000000000002E-2</v>
      </c>
      <c r="I105" s="161">
        <f t="shared" si="53"/>
        <v>0.10704</v>
      </c>
    </row>
    <row r="106" spans="1:9" s="165" customFormat="1">
      <c r="A106" s="360"/>
      <c r="B106" s="433"/>
      <c r="C106" s="173" t="s">
        <v>299</v>
      </c>
      <c r="D106" s="410"/>
      <c r="E106" s="171">
        <v>1.2</v>
      </c>
      <c r="F106" s="161">
        <v>4.46</v>
      </c>
      <c r="G106" s="169">
        <f t="shared" si="52"/>
        <v>8.9200000000000002E-2</v>
      </c>
      <c r="H106" s="169">
        <f t="shared" si="54"/>
        <v>1.7840000000000002E-2</v>
      </c>
      <c r="I106" s="161">
        <f t="shared" si="53"/>
        <v>0.10704</v>
      </c>
    </row>
    <row r="107" spans="1:9" s="165" customFormat="1">
      <c r="A107" s="360"/>
      <c r="B107" s="433"/>
      <c r="C107" s="173" t="s">
        <v>471</v>
      </c>
      <c r="D107" s="409" t="s">
        <v>93</v>
      </c>
      <c r="E107" s="171">
        <v>2.4</v>
      </c>
      <c r="F107" s="161">
        <v>4.46</v>
      </c>
      <c r="G107" s="169">
        <f t="shared" si="52"/>
        <v>0.1784</v>
      </c>
      <c r="H107" s="169">
        <f t="shared" si="54"/>
        <v>3.5680000000000003E-2</v>
      </c>
      <c r="I107" s="161">
        <f t="shared" si="53"/>
        <v>0.21407999999999999</v>
      </c>
    </row>
    <row r="108" spans="1:9" s="165" customFormat="1">
      <c r="A108" s="360"/>
      <c r="B108" s="430"/>
      <c r="C108" s="173" t="s">
        <v>472</v>
      </c>
      <c r="D108" s="410"/>
      <c r="E108" s="171">
        <v>3.6</v>
      </c>
      <c r="F108" s="161">
        <v>4.46</v>
      </c>
      <c r="G108" s="169">
        <f t="shared" si="52"/>
        <v>0.2676</v>
      </c>
      <c r="H108" s="169">
        <f t="shared" si="54"/>
        <v>5.3520000000000005E-2</v>
      </c>
      <c r="I108" s="161">
        <f t="shared" si="53"/>
        <v>0.32112000000000002</v>
      </c>
    </row>
    <row r="109" spans="1:9" s="165" customFormat="1" ht="15" customHeight="1">
      <c r="A109" s="360" t="s">
        <v>36</v>
      </c>
      <c r="B109" s="429" t="s">
        <v>475</v>
      </c>
      <c r="C109" s="173" t="s">
        <v>473</v>
      </c>
      <c r="D109" s="409" t="s">
        <v>74</v>
      </c>
      <c r="E109" s="175">
        <v>7.2</v>
      </c>
      <c r="F109" s="161">
        <v>4.46</v>
      </c>
      <c r="G109" s="169">
        <f t="shared" ref="G109:G135" si="55">(E109/60)*F109</f>
        <v>0.53520000000000001</v>
      </c>
      <c r="H109" s="169">
        <f t="shared" ref="H109:H135" si="56">G109*20%</f>
        <v>0.10704000000000001</v>
      </c>
      <c r="I109" s="161">
        <f t="shared" si="53"/>
        <v>0.64224000000000003</v>
      </c>
    </row>
    <row r="110" spans="1:9" s="165" customFormat="1">
      <c r="A110" s="360"/>
      <c r="B110" s="430"/>
      <c r="C110" s="173" t="s">
        <v>474</v>
      </c>
      <c r="D110" s="410"/>
      <c r="E110" s="175">
        <v>3.6</v>
      </c>
      <c r="F110" s="161">
        <v>4.46</v>
      </c>
      <c r="G110" s="169">
        <f t="shared" si="55"/>
        <v>0.2676</v>
      </c>
      <c r="H110" s="169">
        <f t="shared" si="56"/>
        <v>5.3520000000000005E-2</v>
      </c>
      <c r="I110" s="161">
        <f t="shared" si="53"/>
        <v>0.32112000000000002</v>
      </c>
    </row>
    <row r="111" spans="1:9" s="166" customFormat="1" ht="22.5" customHeight="1">
      <c r="A111" s="193" t="s">
        <v>37</v>
      </c>
      <c r="B111" s="354" t="s">
        <v>476</v>
      </c>
      <c r="C111" s="355"/>
      <c r="D111" s="177" t="s">
        <v>477</v>
      </c>
      <c r="E111" s="175">
        <v>46.2</v>
      </c>
      <c r="F111" s="161">
        <v>4.46</v>
      </c>
      <c r="G111" s="169">
        <f t="shared" ref="G111:G112" si="57">(E111/60)*F111</f>
        <v>3.4342000000000001</v>
      </c>
      <c r="H111" s="169">
        <f t="shared" ref="H111:H112" si="58">G111*20%</f>
        <v>0.68684000000000012</v>
      </c>
      <c r="I111" s="161">
        <f t="shared" si="53"/>
        <v>4.1210400000000007</v>
      </c>
    </row>
    <row r="112" spans="1:9" s="166" customFormat="1" ht="15" customHeight="1">
      <c r="A112" s="193" t="s">
        <v>269</v>
      </c>
      <c r="B112" s="354" t="s">
        <v>478</v>
      </c>
      <c r="C112" s="355"/>
      <c r="D112" s="251" t="s">
        <v>76</v>
      </c>
      <c r="E112" s="175">
        <v>4.8</v>
      </c>
      <c r="F112" s="161">
        <v>4.46</v>
      </c>
      <c r="G112" s="169">
        <f t="shared" si="57"/>
        <v>0.35680000000000001</v>
      </c>
      <c r="H112" s="169">
        <f t="shared" si="58"/>
        <v>7.1360000000000007E-2</v>
      </c>
      <c r="I112" s="161">
        <f>G112+H112</f>
        <v>0.42815999999999999</v>
      </c>
    </row>
    <row r="113" spans="1:9" s="166" customFormat="1" ht="25.5">
      <c r="A113" s="360" t="s">
        <v>277</v>
      </c>
      <c r="B113" s="429" t="s">
        <v>479</v>
      </c>
      <c r="C113" s="170" t="s">
        <v>480</v>
      </c>
      <c r="D113" s="426" t="s">
        <v>482</v>
      </c>
      <c r="E113" s="175">
        <v>8.8000000000000007</v>
      </c>
      <c r="F113" s="161">
        <v>4.46</v>
      </c>
      <c r="G113" s="169">
        <f t="shared" ref="G113:G114" si="59">(E113/60)*F113</f>
        <v>0.65413333333333334</v>
      </c>
      <c r="H113" s="169">
        <f t="shared" ref="H113:H114" si="60">G113*20%</f>
        <v>0.13082666666666667</v>
      </c>
      <c r="I113" s="161">
        <f t="shared" si="53"/>
        <v>0.78495999999999999</v>
      </c>
    </row>
    <row r="114" spans="1:9" s="166" customFormat="1">
      <c r="A114" s="360"/>
      <c r="B114" s="430"/>
      <c r="C114" s="170" t="s">
        <v>481</v>
      </c>
      <c r="D114" s="427"/>
      <c r="E114" s="175">
        <v>4.2</v>
      </c>
      <c r="F114" s="161">
        <v>4.46</v>
      </c>
      <c r="G114" s="169">
        <f t="shared" si="59"/>
        <v>0.31220000000000003</v>
      </c>
      <c r="H114" s="169">
        <f t="shared" si="60"/>
        <v>6.2440000000000009E-2</v>
      </c>
      <c r="I114" s="161">
        <f t="shared" si="53"/>
        <v>0.37464000000000003</v>
      </c>
    </row>
    <row r="115" spans="1:9" s="166" customFormat="1" ht="22.5" customHeight="1">
      <c r="A115" s="360" t="s">
        <v>287</v>
      </c>
      <c r="B115" s="429" t="s">
        <v>65</v>
      </c>
      <c r="C115" s="178" t="s">
        <v>483</v>
      </c>
      <c r="D115" s="426" t="s">
        <v>485</v>
      </c>
      <c r="E115" s="175">
        <v>7.8</v>
      </c>
      <c r="F115" s="161">
        <v>4.46</v>
      </c>
      <c r="G115" s="169">
        <f t="shared" ref="G115:G116" si="61">(E115/60)*F115</f>
        <v>0.57979999999999998</v>
      </c>
      <c r="H115" s="169">
        <f t="shared" ref="H115:H116" si="62">G115*20%</f>
        <v>0.11596000000000001</v>
      </c>
      <c r="I115" s="161">
        <f t="shared" si="53"/>
        <v>0.69575999999999993</v>
      </c>
    </row>
    <row r="116" spans="1:9" s="166" customFormat="1" ht="22.5">
      <c r="A116" s="360"/>
      <c r="B116" s="430"/>
      <c r="C116" s="178" t="s">
        <v>484</v>
      </c>
      <c r="D116" s="427"/>
      <c r="E116" s="175">
        <v>12.6</v>
      </c>
      <c r="F116" s="161">
        <v>4.46</v>
      </c>
      <c r="G116" s="169">
        <f t="shared" si="61"/>
        <v>0.93659999999999999</v>
      </c>
      <c r="H116" s="169">
        <f t="shared" si="62"/>
        <v>0.18732000000000001</v>
      </c>
      <c r="I116" s="161">
        <f t="shared" si="53"/>
        <v>1.12392</v>
      </c>
    </row>
    <row r="117" spans="1:9" s="166" customFormat="1">
      <c r="A117" s="193" t="s">
        <v>413</v>
      </c>
      <c r="B117" s="354" t="s">
        <v>487</v>
      </c>
      <c r="C117" s="355"/>
      <c r="D117" s="251" t="s">
        <v>76</v>
      </c>
      <c r="E117" s="175">
        <v>10.8</v>
      </c>
      <c r="F117" s="161">
        <v>4.46</v>
      </c>
      <c r="G117" s="169">
        <f t="shared" ref="G117:G119" si="63">(E117/60)*F117</f>
        <v>0.80280000000000007</v>
      </c>
      <c r="H117" s="169">
        <f t="shared" ref="H117:H119" si="64">G117*20%</f>
        <v>0.16056000000000004</v>
      </c>
      <c r="I117" s="161">
        <f t="shared" si="53"/>
        <v>0.96336000000000011</v>
      </c>
    </row>
    <row r="118" spans="1:9" s="166" customFormat="1" ht="29.25" customHeight="1">
      <c r="A118" s="193" t="s">
        <v>329</v>
      </c>
      <c r="B118" s="354" t="s">
        <v>488</v>
      </c>
      <c r="C118" s="355"/>
      <c r="D118" s="251" t="s">
        <v>489</v>
      </c>
      <c r="E118" s="175">
        <v>13.8</v>
      </c>
      <c r="F118" s="161">
        <v>4.46</v>
      </c>
      <c r="G118" s="169">
        <f t="shared" si="63"/>
        <v>1.0258</v>
      </c>
      <c r="H118" s="169">
        <f t="shared" si="64"/>
        <v>0.20516000000000001</v>
      </c>
      <c r="I118" s="161">
        <f t="shared" si="53"/>
        <v>1.2309600000000001</v>
      </c>
    </row>
    <row r="119" spans="1:9" s="166" customFormat="1">
      <c r="A119" s="193" t="s">
        <v>38</v>
      </c>
      <c r="B119" s="354" t="s">
        <v>490</v>
      </c>
      <c r="C119" s="355"/>
      <c r="D119" s="251" t="s">
        <v>93</v>
      </c>
      <c r="E119" s="175">
        <v>4.8</v>
      </c>
      <c r="F119" s="161">
        <v>4.46</v>
      </c>
      <c r="G119" s="169">
        <f t="shared" si="63"/>
        <v>0.35680000000000001</v>
      </c>
      <c r="H119" s="169">
        <f t="shared" si="64"/>
        <v>7.1360000000000007E-2</v>
      </c>
      <c r="I119" s="161">
        <f t="shared" si="53"/>
        <v>0.42815999999999999</v>
      </c>
    </row>
    <row r="120" spans="1:9" s="166" customFormat="1">
      <c r="A120" s="193" t="s">
        <v>39</v>
      </c>
      <c r="B120" s="354" t="s">
        <v>491</v>
      </c>
      <c r="C120" s="355"/>
      <c r="D120" s="251" t="s">
        <v>92</v>
      </c>
      <c r="E120" s="175">
        <v>6.6</v>
      </c>
      <c r="F120" s="161">
        <v>4.46</v>
      </c>
      <c r="G120" s="169">
        <f t="shared" ref="G120" si="65">(E120/60)*F120</f>
        <v>0.49059999999999998</v>
      </c>
      <c r="H120" s="169">
        <f t="shared" ref="H120" si="66">G120*20%</f>
        <v>9.8119999999999999E-2</v>
      </c>
      <c r="I120" s="161">
        <f t="shared" si="53"/>
        <v>0.58872000000000002</v>
      </c>
    </row>
    <row r="121" spans="1:9" s="166" customFormat="1">
      <c r="A121" s="360" t="s">
        <v>40</v>
      </c>
      <c r="B121" s="429" t="s">
        <v>492</v>
      </c>
      <c r="C121" s="170" t="s">
        <v>493</v>
      </c>
      <c r="D121" s="426" t="s">
        <v>495</v>
      </c>
      <c r="E121" s="175">
        <v>10.8</v>
      </c>
      <c r="F121" s="161">
        <v>4.46</v>
      </c>
      <c r="G121" s="169">
        <f t="shared" ref="G121:G122" si="67">(E121/60)*F121</f>
        <v>0.80280000000000007</v>
      </c>
      <c r="H121" s="169">
        <f t="shared" ref="H121:H122" si="68">G121*20%</f>
        <v>0.16056000000000004</v>
      </c>
      <c r="I121" s="161">
        <f t="shared" si="53"/>
        <v>0.96336000000000011</v>
      </c>
    </row>
    <row r="122" spans="1:9" s="166" customFormat="1" ht="38.25">
      <c r="A122" s="360"/>
      <c r="B122" s="430"/>
      <c r="C122" s="170" t="s">
        <v>494</v>
      </c>
      <c r="D122" s="427"/>
      <c r="E122" s="175">
        <v>19.8</v>
      </c>
      <c r="F122" s="161">
        <v>4.46</v>
      </c>
      <c r="G122" s="169">
        <f t="shared" si="67"/>
        <v>1.4718</v>
      </c>
      <c r="H122" s="169">
        <f t="shared" si="68"/>
        <v>0.29436000000000001</v>
      </c>
      <c r="I122" s="161">
        <f t="shared" si="53"/>
        <v>1.76616</v>
      </c>
    </row>
    <row r="123" spans="1:9" s="166" customFormat="1">
      <c r="A123" s="193" t="s">
        <v>41</v>
      </c>
      <c r="B123" s="354" t="s">
        <v>496</v>
      </c>
      <c r="C123" s="355"/>
      <c r="D123" s="251" t="s">
        <v>93</v>
      </c>
      <c r="E123" s="175">
        <v>10.199999999999999</v>
      </c>
      <c r="F123" s="161">
        <v>4.46</v>
      </c>
      <c r="G123" s="169">
        <f t="shared" ref="G123" si="69">(E123/60)*F123</f>
        <v>0.75819999999999987</v>
      </c>
      <c r="H123" s="169">
        <f t="shared" ref="H123" si="70">G123*20%</f>
        <v>0.15164</v>
      </c>
      <c r="I123" s="161">
        <f t="shared" si="53"/>
        <v>0.90983999999999987</v>
      </c>
    </row>
    <row r="124" spans="1:9" s="166" customFormat="1">
      <c r="A124" s="193" t="s">
        <v>42</v>
      </c>
      <c r="B124" s="354" t="s">
        <v>497</v>
      </c>
      <c r="C124" s="355"/>
      <c r="D124" s="251" t="s">
        <v>93</v>
      </c>
      <c r="E124" s="175">
        <v>3</v>
      </c>
      <c r="F124" s="161">
        <v>4.46</v>
      </c>
      <c r="G124" s="169">
        <f t="shared" ref="G124" si="71">(E124/60)*F124</f>
        <v>0.223</v>
      </c>
      <c r="H124" s="169">
        <f t="shared" ref="H124" si="72">G124*20%</f>
        <v>4.4600000000000001E-2</v>
      </c>
      <c r="I124" s="161">
        <f t="shared" si="53"/>
        <v>0.2676</v>
      </c>
    </row>
    <row r="125" spans="1:9" s="166" customFormat="1">
      <c r="A125" s="193" t="s">
        <v>43</v>
      </c>
      <c r="B125" s="354" t="s">
        <v>498</v>
      </c>
      <c r="C125" s="355"/>
      <c r="D125" s="251" t="s">
        <v>93</v>
      </c>
      <c r="E125" s="175">
        <v>15</v>
      </c>
      <c r="F125" s="161">
        <v>4.46</v>
      </c>
      <c r="G125" s="169">
        <f t="shared" ref="G125" si="73">(E125/60)*F125</f>
        <v>1.115</v>
      </c>
      <c r="H125" s="169">
        <f t="shared" ref="H125" si="74">G125*20%</f>
        <v>0.223</v>
      </c>
      <c r="I125" s="161">
        <f t="shared" si="53"/>
        <v>1.3380000000000001</v>
      </c>
    </row>
    <row r="126" spans="1:9" s="166" customFormat="1" ht="15" customHeight="1">
      <c r="A126" s="360" t="s">
        <v>44</v>
      </c>
      <c r="B126" s="429" t="s">
        <v>499</v>
      </c>
      <c r="C126" s="170" t="s">
        <v>66</v>
      </c>
      <c r="D126" s="426" t="s">
        <v>76</v>
      </c>
      <c r="E126" s="175">
        <v>50.4</v>
      </c>
      <c r="F126" s="161">
        <v>4.46</v>
      </c>
      <c r="G126" s="169">
        <f t="shared" ref="G126:G127" si="75">(E126/60)*F126</f>
        <v>3.7464</v>
      </c>
      <c r="H126" s="169">
        <f t="shared" ref="H126:H127" si="76">G126*20%</f>
        <v>0.74928000000000006</v>
      </c>
      <c r="I126" s="161">
        <f t="shared" si="53"/>
        <v>4.4956800000000001</v>
      </c>
    </row>
    <row r="127" spans="1:9" s="166" customFormat="1">
      <c r="A127" s="360"/>
      <c r="B127" s="430"/>
      <c r="C127" s="170" t="s">
        <v>67</v>
      </c>
      <c r="D127" s="427"/>
      <c r="E127" s="175">
        <v>25.2</v>
      </c>
      <c r="F127" s="161">
        <v>4.46</v>
      </c>
      <c r="G127" s="169">
        <f t="shared" si="75"/>
        <v>1.8732</v>
      </c>
      <c r="H127" s="169">
        <f t="shared" si="76"/>
        <v>0.37464000000000003</v>
      </c>
      <c r="I127" s="161">
        <f t="shared" si="53"/>
        <v>2.2478400000000001</v>
      </c>
    </row>
    <row r="128" spans="1:9" s="166" customFormat="1">
      <c r="A128" s="193" t="s">
        <v>46</v>
      </c>
      <c r="B128" s="354" t="s">
        <v>500</v>
      </c>
      <c r="C128" s="355"/>
      <c r="D128" s="251" t="s">
        <v>73</v>
      </c>
      <c r="E128" s="175">
        <v>13.2</v>
      </c>
      <c r="F128" s="161">
        <v>4.46</v>
      </c>
      <c r="G128" s="169">
        <f t="shared" ref="G128" si="77">(E128/60)*F128</f>
        <v>0.98119999999999996</v>
      </c>
      <c r="H128" s="169">
        <f t="shared" ref="H128" si="78">G128*20%</f>
        <v>0.19624</v>
      </c>
      <c r="I128" s="161">
        <f t="shared" si="53"/>
        <v>1.17744</v>
      </c>
    </row>
    <row r="129" spans="1:9" s="166" customFormat="1" ht="33.75" customHeight="1">
      <c r="A129" s="360" t="s">
        <v>47</v>
      </c>
      <c r="B129" s="361" t="s">
        <v>504</v>
      </c>
      <c r="C129" s="178" t="s">
        <v>501</v>
      </c>
      <c r="D129" s="426" t="s">
        <v>119</v>
      </c>
      <c r="E129" s="175">
        <v>59.4</v>
      </c>
      <c r="F129" s="161">
        <v>4.46</v>
      </c>
      <c r="G129" s="169">
        <f t="shared" ref="G129:G132" si="79">(E129/60)*F129</f>
        <v>4.4154</v>
      </c>
      <c r="H129" s="169">
        <f t="shared" ref="H129:H132" si="80">G129*20%</f>
        <v>0.88308000000000009</v>
      </c>
      <c r="I129" s="169">
        <f t="shared" si="53"/>
        <v>5.2984799999999996</v>
      </c>
    </row>
    <row r="130" spans="1:9" s="166" customFormat="1">
      <c r="A130" s="360"/>
      <c r="B130" s="362"/>
      <c r="C130" s="178" t="s">
        <v>502</v>
      </c>
      <c r="D130" s="440"/>
      <c r="E130" s="175">
        <v>74.400000000000006</v>
      </c>
      <c r="F130" s="161">
        <v>4.46</v>
      </c>
      <c r="G130" s="169">
        <f t="shared" si="79"/>
        <v>5.5304000000000002</v>
      </c>
      <c r="H130" s="169">
        <f t="shared" si="80"/>
        <v>1.1060800000000002</v>
      </c>
      <c r="I130" s="169">
        <f t="shared" si="53"/>
        <v>6.6364800000000006</v>
      </c>
    </row>
    <row r="131" spans="1:9" s="166" customFormat="1" ht="45">
      <c r="A131" s="360"/>
      <c r="B131" s="362"/>
      <c r="C131" s="178" t="s">
        <v>503</v>
      </c>
      <c r="D131" s="440"/>
      <c r="E131" s="175">
        <v>63.6</v>
      </c>
      <c r="F131" s="161">
        <v>4.46</v>
      </c>
      <c r="G131" s="169">
        <f t="shared" si="79"/>
        <v>4.7275999999999998</v>
      </c>
      <c r="H131" s="169">
        <f t="shared" si="80"/>
        <v>0.94552000000000003</v>
      </c>
      <c r="I131" s="169">
        <f t="shared" si="53"/>
        <v>5.6731199999999999</v>
      </c>
    </row>
    <row r="132" spans="1:9" s="166" customFormat="1">
      <c r="A132" s="360"/>
      <c r="B132" s="363"/>
      <c r="C132" s="178" t="s">
        <v>502</v>
      </c>
      <c r="D132" s="427"/>
      <c r="E132" s="175">
        <v>88.8</v>
      </c>
      <c r="F132" s="161">
        <v>4.46</v>
      </c>
      <c r="G132" s="169">
        <f t="shared" si="79"/>
        <v>6.6007999999999996</v>
      </c>
      <c r="H132" s="169">
        <f t="shared" si="80"/>
        <v>1.32016</v>
      </c>
      <c r="I132" s="161">
        <f t="shared" si="53"/>
        <v>7.9209599999999991</v>
      </c>
    </row>
    <row r="133" spans="1:9" s="166" customFormat="1" ht="30" customHeight="1">
      <c r="A133" s="193" t="s">
        <v>48</v>
      </c>
      <c r="B133" s="354" t="s">
        <v>505</v>
      </c>
      <c r="C133" s="355"/>
      <c r="D133" s="251" t="s">
        <v>208</v>
      </c>
      <c r="E133" s="175">
        <v>20</v>
      </c>
      <c r="F133" s="161">
        <v>4.46</v>
      </c>
      <c r="G133" s="169">
        <f t="shared" ref="G133" si="81">(E133/60)*F133</f>
        <v>1.4866666666666666</v>
      </c>
      <c r="H133" s="169">
        <f t="shared" ref="H133" si="82">G133*20%</f>
        <v>0.29733333333333334</v>
      </c>
      <c r="I133" s="161">
        <f t="shared" si="53"/>
        <v>1.7839999999999998</v>
      </c>
    </row>
    <row r="134" spans="1:9" ht="15" customHeight="1">
      <c r="A134" s="412">
        <v>1.19</v>
      </c>
      <c r="B134" s="350" t="s">
        <v>506</v>
      </c>
      <c r="C134" s="181" t="s">
        <v>507</v>
      </c>
      <c r="D134" s="347" t="s">
        <v>11</v>
      </c>
      <c r="E134" s="176">
        <v>180</v>
      </c>
      <c r="F134" s="161">
        <v>4.46</v>
      </c>
      <c r="G134" s="169">
        <f t="shared" si="55"/>
        <v>13.379999999999999</v>
      </c>
      <c r="H134" s="169">
        <f t="shared" si="56"/>
        <v>2.6760000000000002</v>
      </c>
      <c r="I134" s="161">
        <f t="shared" si="53"/>
        <v>16.055999999999997</v>
      </c>
    </row>
    <row r="135" spans="1:9">
      <c r="A135" s="412"/>
      <c r="B135" s="352"/>
      <c r="C135" s="182" t="s">
        <v>508</v>
      </c>
      <c r="D135" s="349"/>
      <c r="E135" s="176">
        <v>69.599999999999994</v>
      </c>
      <c r="F135" s="161">
        <v>4.46</v>
      </c>
      <c r="G135" s="169">
        <f t="shared" si="55"/>
        <v>5.1735999999999995</v>
      </c>
      <c r="H135" s="169">
        <f t="shared" si="56"/>
        <v>1.0347199999999999</v>
      </c>
      <c r="I135" s="161">
        <f t="shared" si="53"/>
        <v>6.2083199999999996</v>
      </c>
    </row>
    <row r="136" spans="1:9" ht="15" customHeight="1">
      <c r="A136" s="191" t="s">
        <v>49</v>
      </c>
      <c r="B136" s="356" t="s">
        <v>509</v>
      </c>
      <c r="C136" s="357"/>
      <c r="D136" s="249" t="s">
        <v>11</v>
      </c>
      <c r="E136" s="179">
        <v>76.2</v>
      </c>
      <c r="F136" s="161">
        <v>4.46</v>
      </c>
      <c r="G136" s="169">
        <f t="shared" si="51"/>
        <v>5.6642000000000001</v>
      </c>
      <c r="H136" s="169">
        <f t="shared" si="54"/>
        <v>1.1328400000000001</v>
      </c>
      <c r="I136" s="161">
        <f t="shared" si="53"/>
        <v>6.79704</v>
      </c>
    </row>
    <row r="137" spans="1:9">
      <c r="A137" s="412" t="s">
        <v>50</v>
      </c>
      <c r="B137" s="350" t="s">
        <v>18</v>
      </c>
      <c r="C137" s="182" t="s">
        <v>17</v>
      </c>
      <c r="D137" s="347" t="s">
        <v>11</v>
      </c>
      <c r="E137" s="176">
        <v>107.4</v>
      </c>
      <c r="F137" s="161">
        <v>4.46</v>
      </c>
      <c r="G137" s="169">
        <f t="shared" si="51"/>
        <v>7.9834000000000005</v>
      </c>
      <c r="H137" s="169">
        <f t="shared" si="54"/>
        <v>1.5966800000000001</v>
      </c>
      <c r="I137" s="161">
        <f t="shared" si="53"/>
        <v>9.5800800000000006</v>
      </c>
    </row>
    <row r="138" spans="1:9">
      <c r="A138" s="412"/>
      <c r="B138" s="352"/>
      <c r="C138" s="183" t="s">
        <v>19</v>
      </c>
      <c r="D138" s="349"/>
      <c r="E138" s="176">
        <v>330</v>
      </c>
      <c r="F138" s="161">
        <v>4.46</v>
      </c>
      <c r="G138" s="169">
        <f t="shared" si="51"/>
        <v>24.53</v>
      </c>
      <c r="H138" s="169">
        <f t="shared" si="54"/>
        <v>4.9060000000000006</v>
      </c>
      <c r="I138" s="161">
        <f t="shared" si="53"/>
        <v>29.436</v>
      </c>
    </row>
    <row r="139" spans="1:9">
      <c r="A139" s="412" t="s">
        <v>51</v>
      </c>
      <c r="B139" s="435" t="s">
        <v>510</v>
      </c>
      <c r="C139" s="184" t="s">
        <v>20</v>
      </c>
      <c r="D139" s="347" t="s">
        <v>11</v>
      </c>
      <c r="E139" s="176">
        <v>28.2</v>
      </c>
      <c r="F139" s="161">
        <v>4.46</v>
      </c>
      <c r="G139" s="161">
        <f t="shared" si="1"/>
        <v>2.0962000000000001</v>
      </c>
      <c r="H139" s="169">
        <f t="shared" si="54"/>
        <v>0.41924000000000006</v>
      </c>
      <c r="I139" s="161">
        <f t="shared" si="53"/>
        <v>2.5154399999999999</v>
      </c>
    </row>
    <row r="140" spans="1:9">
      <c r="A140" s="412"/>
      <c r="B140" s="436"/>
      <c r="C140" s="184" t="s">
        <v>21</v>
      </c>
      <c r="D140" s="348"/>
      <c r="E140" s="176">
        <v>44.4</v>
      </c>
      <c r="F140" s="161">
        <v>4.46</v>
      </c>
      <c r="G140" s="161">
        <f t="shared" si="1"/>
        <v>3.3003999999999998</v>
      </c>
      <c r="H140" s="169">
        <f t="shared" si="54"/>
        <v>0.66008</v>
      </c>
      <c r="I140" s="161">
        <f t="shared" si="53"/>
        <v>3.9604799999999996</v>
      </c>
    </row>
    <row r="141" spans="1:9">
      <c r="A141" s="412"/>
      <c r="B141" s="437"/>
      <c r="C141" s="184" t="s">
        <v>22</v>
      </c>
      <c r="D141" s="349"/>
      <c r="E141" s="176">
        <v>90</v>
      </c>
      <c r="F141" s="161">
        <v>4.46</v>
      </c>
      <c r="G141" s="161">
        <f t="shared" si="1"/>
        <v>6.6899999999999995</v>
      </c>
      <c r="H141" s="169">
        <f t="shared" si="54"/>
        <v>1.3380000000000001</v>
      </c>
      <c r="I141" s="161">
        <f t="shared" si="53"/>
        <v>8.0279999999999987</v>
      </c>
    </row>
    <row r="142" spans="1:9" ht="15" customHeight="1">
      <c r="A142" s="412" t="s">
        <v>52</v>
      </c>
      <c r="B142" s="350" t="s">
        <v>511</v>
      </c>
      <c r="C142" s="184" t="s">
        <v>512</v>
      </c>
      <c r="D142" s="347" t="s">
        <v>260</v>
      </c>
      <c r="E142" s="174">
        <v>48.6</v>
      </c>
      <c r="F142" s="161">
        <v>4.46</v>
      </c>
      <c r="G142" s="161">
        <f t="shared" si="1"/>
        <v>3.6126</v>
      </c>
      <c r="H142" s="169">
        <f t="shared" si="54"/>
        <v>0.72252000000000005</v>
      </c>
      <c r="I142" s="161">
        <f t="shared" si="53"/>
        <v>4.3351199999999999</v>
      </c>
    </row>
    <row r="143" spans="1:9" s="166" customFormat="1">
      <c r="A143" s="412"/>
      <c r="B143" s="352"/>
      <c r="C143" s="184" t="s">
        <v>513</v>
      </c>
      <c r="D143" s="349"/>
      <c r="E143" s="174">
        <v>67.8</v>
      </c>
      <c r="F143" s="161">
        <v>4.46</v>
      </c>
      <c r="G143" s="161">
        <f t="shared" ref="G143:G145" si="83">(E143/60)*F143</f>
        <v>5.0397999999999996</v>
      </c>
      <c r="H143" s="169">
        <f t="shared" ref="H143:H145" si="84">G143*20%</f>
        <v>1.00796</v>
      </c>
      <c r="I143" s="161">
        <f t="shared" si="53"/>
        <v>6.0477599999999994</v>
      </c>
    </row>
    <row r="144" spans="1:9" s="166" customFormat="1" ht="15" customHeight="1">
      <c r="A144" s="412" t="s">
        <v>514</v>
      </c>
      <c r="B144" s="350" t="s">
        <v>515</v>
      </c>
      <c r="C144" s="184" t="s">
        <v>516</v>
      </c>
      <c r="D144" s="417" t="s">
        <v>103</v>
      </c>
      <c r="E144" s="174">
        <v>20.399999999999999</v>
      </c>
      <c r="F144" s="161">
        <v>4.46</v>
      </c>
      <c r="G144" s="161">
        <f t="shared" si="83"/>
        <v>1.5163999999999997</v>
      </c>
      <c r="H144" s="169">
        <f t="shared" si="84"/>
        <v>0.30327999999999999</v>
      </c>
      <c r="I144" s="161">
        <f t="shared" si="53"/>
        <v>1.8196799999999997</v>
      </c>
    </row>
    <row r="145" spans="1:9" s="166" customFormat="1">
      <c r="A145" s="412"/>
      <c r="B145" s="352"/>
      <c r="C145" s="184" t="s">
        <v>238</v>
      </c>
      <c r="D145" s="419"/>
      <c r="E145" s="174">
        <v>12</v>
      </c>
      <c r="F145" s="161">
        <v>4.46</v>
      </c>
      <c r="G145" s="161">
        <f t="shared" si="83"/>
        <v>0.89200000000000002</v>
      </c>
      <c r="H145" s="169">
        <f t="shared" si="84"/>
        <v>0.1784</v>
      </c>
      <c r="I145" s="161">
        <f t="shared" si="53"/>
        <v>1.0704</v>
      </c>
    </row>
    <row r="146" spans="1:9" s="166" customFormat="1">
      <c r="A146" s="191" t="s">
        <v>518</v>
      </c>
      <c r="B146" s="303" t="s">
        <v>517</v>
      </c>
      <c r="C146" s="358"/>
      <c r="D146" s="358"/>
      <c r="E146" s="358"/>
      <c r="F146" s="358"/>
      <c r="G146" s="358"/>
      <c r="H146" s="358"/>
      <c r="I146" s="304"/>
    </row>
    <row r="147" spans="1:9" s="166" customFormat="1">
      <c r="A147" s="191" t="s">
        <v>519</v>
      </c>
      <c r="B147" s="303" t="s">
        <v>520</v>
      </c>
      <c r="C147" s="304"/>
      <c r="D147" s="417" t="s">
        <v>69</v>
      </c>
      <c r="E147" s="167">
        <v>56.4</v>
      </c>
      <c r="F147" s="161">
        <v>4.46</v>
      </c>
      <c r="G147" s="161">
        <f t="shared" ref="G147:G151" si="85">(E147/60)*F147</f>
        <v>4.1924000000000001</v>
      </c>
      <c r="H147" s="169">
        <f t="shared" ref="H147:H151" si="86">G147*20%</f>
        <v>0.83848000000000011</v>
      </c>
      <c r="I147" s="161">
        <f t="shared" ref="I147:I151" si="87">G147+H147</f>
        <v>5.0308799999999998</v>
      </c>
    </row>
    <row r="148" spans="1:9" s="166" customFormat="1">
      <c r="A148" s="191" t="s">
        <v>521</v>
      </c>
      <c r="B148" s="303" t="s">
        <v>522</v>
      </c>
      <c r="C148" s="304"/>
      <c r="D148" s="418"/>
      <c r="E148" s="167">
        <v>56.4</v>
      </c>
      <c r="F148" s="161">
        <v>4.46</v>
      </c>
      <c r="G148" s="161">
        <f t="shared" si="85"/>
        <v>4.1924000000000001</v>
      </c>
      <c r="H148" s="169">
        <f t="shared" si="86"/>
        <v>0.83848000000000011</v>
      </c>
      <c r="I148" s="161">
        <f t="shared" si="87"/>
        <v>5.0308799999999998</v>
      </c>
    </row>
    <row r="149" spans="1:9" s="166" customFormat="1">
      <c r="A149" s="191" t="s">
        <v>523</v>
      </c>
      <c r="B149" s="303" t="s">
        <v>524</v>
      </c>
      <c r="C149" s="304"/>
      <c r="D149" s="418"/>
      <c r="E149" s="167">
        <v>56.4</v>
      </c>
      <c r="F149" s="161">
        <v>4.46</v>
      </c>
      <c r="G149" s="161">
        <f t="shared" si="85"/>
        <v>4.1924000000000001</v>
      </c>
      <c r="H149" s="169">
        <f t="shared" si="86"/>
        <v>0.83848000000000011</v>
      </c>
      <c r="I149" s="161">
        <f t="shared" si="87"/>
        <v>5.0308799999999998</v>
      </c>
    </row>
    <row r="150" spans="1:9" s="166" customFormat="1">
      <c r="A150" s="191" t="s">
        <v>527</v>
      </c>
      <c r="B150" s="303" t="s">
        <v>525</v>
      </c>
      <c r="C150" s="304"/>
      <c r="D150" s="418"/>
      <c r="E150" s="167">
        <v>56.4</v>
      </c>
      <c r="F150" s="161">
        <v>4.46</v>
      </c>
      <c r="G150" s="161">
        <f t="shared" si="85"/>
        <v>4.1924000000000001</v>
      </c>
      <c r="H150" s="169">
        <f t="shared" si="86"/>
        <v>0.83848000000000011</v>
      </c>
      <c r="I150" s="161">
        <f t="shared" si="87"/>
        <v>5.0308799999999998</v>
      </c>
    </row>
    <row r="151" spans="1:9" s="166" customFormat="1">
      <c r="A151" s="191" t="s">
        <v>528</v>
      </c>
      <c r="B151" s="303" t="s">
        <v>526</v>
      </c>
      <c r="C151" s="304"/>
      <c r="D151" s="419"/>
      <c r="E151" s="167">
        <v>56.4</v>
      </c>
      <c r="F151" s="161">
        <v>4.46</v>
      </c>
      <c r="G151" s="161">
        <f t="shared" si="85"/>
        <v>4.1924000000000001</v>
      </c>
      <c r="H151" s="169">
        <f t="shared" si="86"/>
        <v>0.83848000000000011</v>
      </c>
      <c r="I151" s="161">
        <f t="shared" si="87"/>
        <v>5.0308799999999998</v>
      </c>
    </row>
    <row r="152" spans="1:9" s="166" customFormat="1">
      <c r="A152" s="191" t="s">
        <v>529</v>
      </c>
      <c r="B152" s="330" t="s">
        <v>530</v>
      </c>
      <c r="C152" s="330"/>
      <c r="D152" s="330"/>
      <c r="E152" s="330"/>
      <c r="F152" s="330"/>
      <c r="G152" s="330"/>
      <c r="H152" s="330"/>
      <c r="I152" s="330"/>
    </row>
    <row r="153" spans="1:9" s="166" customFormat="1" ht="30">
      <c r="A153" s="412" t="s">
        <v>531</v>
      </c>
      <c r="B153" s="330" t="s">
        <v>532</v>
      </c>
      <c r="C153" s="187" t="s">
        <v>533</v>
      </c>
      <c r="D153" s="428" t="s">
        <v>81</v>
      </c>
      <c r="E153" s="168">
        <v>126</v>
      </c>
      <c r="F153" s="161">
        <v>4.46</v>
      </c>
      <c r="G153" s="169">
        <f t="shared" ref="G153:G154" si="88">(E153/60)*F153</f>
        <v>9.3659999999999997</v>
      </c>
      <c r="H153" s="169">
        <f t="shared" ref="H153:H154" si="89">G153*20%</f>
        <v>1.8732</v>
      </c>
      <c r="I153" s="161">
        <f t="shared" ref="I153:I161" si="90">G153+H153</f>
        <v>11.2392</v>
      </c>
    </row>
    <row r="154" spans="1:9" s="166" customFormat="1">
      <c r="A154" s="412"/>
      <c r="B154" s="330"/>
      <c r="C154" s="187" t="s">
        <v>534</v>
      </c>
      <c r="D154" s="428"/>
      <c r="E154" s="168">
        <v>138</v>
      </c>
      <c r="F154" s="161">
        <v>4.46</v>
      </c>
      <c r="G154" s="169">
        <f t="shared" si="88"/>
        <v>10.257999999999999</v>
      </c>
      <c r="H154" s="169">
        <f t="shared" si="89"/>
        <v>2.0516000000000001</v>
      </c>
      <c r="I154" s="161">
        <f t="shared" si="90"/>
        <v>12.3096</v>
      </c>
    </row>
    <row r="155" spans="1:9" s="166" customFormat="1">
      <c r="A155" s="191" t="s">
        <v>535</v>
      </c>
      <c r="B155" s="330" t="s">
        <v>120</v>
      </c>
      <c r="C155" s="330"/>
      <c r="D155" s="196" t="s">
        <v>81</v>
      </c>
      <c r="E155" s="168">
        <v>94.2</v>
      </c>
      <c r="F155" s="161">
        <v>4.46</v>
      </c>
      <c r="G155" s="169">
        <f t="shared" ref="G155" si="91">(E155/60)*F155</f>
        <v>7.0022000000000002</v>
      </c>
      <c r="H155" s="169">
        <f t="shared" ref="H155" si="92">G155*20%</f>
        <v>1.4004400000000001</v>
      </c>
      <c r="I155" s="161">
        <f t="shared" si="90"/>
        <v>8.4026399999999999</v>
      </c>
    </row>
    <row r="156" spans="1:9" s="166" customFormat="1">
      <c r="A156" s="412" t="s">
        <v>536</v>
      </c>
      <c r="B156" s="330" t="s">
        <v>121</v>
      </c>
      <c r="C156" s="187" t="s">
        <v>122</v>
      </c>
      <c r="D156" s="428" t="s">
        <v>537</v>
      </c>
      <c r="E156" s="168">
        <v>93</v>
      </c>
      <c r="F156" s="161">
        <v>4.46</v>
      </c>
      <c r="G156" s="169">
        <f t="shared" ref="G156:G159" si="93">(E156/60)*F156</f>
        <v>6.9130000000000003</v>
      </c>
      <c r="H156" s="169">
        <f t="shared" ref="H156:H159" si="94">G156*20%</f>
        <v>1.3826000000000001</v>
      </c>
      <c r="I156" s="161">
        <f t="shared" si="90"/>
        <v>8.2956000000000003</v>
      </c>
    </row>
    <row r="157" spans="1:9" s="166" customFormat="1">
      <c r="A157" s="412"/>
      <c r="B157" s="330"/>
      <c r="C157" s="187" t="s">
        <v>123</v>
      </c>
      <c r="D157" s="428"/>
      <c r="E157" s="168">
        <v>103.2</v>
      </c>
      <c r="F157" s="161">
        <v>4.46</v>
      </c>
      <c r="G157" s="169">
        <f t="shared" si="93"/>
        <v>7.6711999999999998</v>
      </c>
      <c r="H157" s="169">
        <f t="shared" si="94"/>
        <v>1.53424</v>
      </c>
      <c r="I157" s="161">
        <f t="shared" si="90"/>
        <v>9.2054399999999994</v>
      </c>
    </row>
    <row r="158" spans="1:9" s="166" customFormat="1">
      <c r="A158" s="412"/>
      <c r="B158" s="330"/>
      <c r="C158" s="187" t="s">
        <v>124</v>
      </c>
      <c r="D158" s="428"/>
      <c r="E158" s="168">
        <v>89.4</v>
      </c>
      <c r="F158" s="161">
        <v>4.46</v>
      </c>
      <c r="G158" s="169">
        <f t="shared" si="93"/>
        <v>6.6453999999999995</v>
      </c>
      <c r="H158" s="169">
        <f t="shared" si="94"/>
        <v>1.32908</v>
      </c>
      <c r="I158" s="161">
        <f t="shared" si="90"/>
        <v>7.9744799999999998</v>
      </c>
    </row>
    <row r="159" spans="1:9" s="166" customFormat="1">
      <c r="A159" s="412"/>
      <c r="B159" s="330"/>
      <c r="C159" s="187" t="s">
        <v>125</v>
      </c>
      <c r="D159" s="428"/>
      <c r="E159" s="168">
        <v>89.4</v>
      </c>
      <c r="F159" s="161">
        <v>4.46</v>
      </c>
      <c r="G159" s="169">
        <f t="shared" si="93"/>
        <v>6.6453999999999995</v>
      </c>
      <c r="H159" s="169">
        <f t="shared" si="94"/>
        <v>1.32908</v>
      </c>
      <c r="I159" s="161">
        <f t="shared" si="90"/>
        <v>7.9744799999999998</v>
      </c>
    </row>
    <row r="160" spans="1:9" s="166" customFormat="1">
      <c r="A160" s="191" t="s">
        <v>538</v>
      </c>
      <c r="B160" s="330" t="s">
        <v>126</v>
      </c>
      <c r="C160" s="330"/>
      <c r="D160" s="196" t="s">
        <v>537</v>
      </c>
      <c r="E160" s="168">
        <v>141</v>
      </c>
      <c r="F160" s="161">
        <v>4.46</v>
      </c>
      <c r="G160" s="169">
        <f t="shared" ref="G160" si="95">(E160/60)*F160</f>
        <v>10.481</v>
      </c>
      <c r="H160" s="169">
        <f t="shared" ref="H160" si="96">G160*20%</f>
        <v>2.0962000000000001</v>
      </c>
      <c r="I160" s="161">
        <f t="shared" si="90"/>
        <v>12.577199999999999</v>
      </c>
    </row>
    <row r="161" spans="1:9" s="166" customFormat="1">
      <c r="A161" s="191" t="s">
        <v>540</v>
      </c>
      <c r="B161" s="375" t="s">
        <v>539</v>
      </c>
      <c r="C161" s="376"/>
      <c r="D161" s="196" t="s">
        <v>541</v>
      </c>
      <c r="E161" s="168">
        <v>60</v>
      </c>
      <c r="F161" s="161">
        <v>4.46</v>
      </c>
      <c r="G161" s="169">
        <f t="shared" ref="G161" si="97">(E161/60)*F161</f>
        <v>4.46</v>
      </c>
      <c r="H161" s="169">
        <f t="shared" ref="H161" si="98">G161*20%</f>
        <v>0.89200000000000002</v>
      </c>
      <c r="I161" s="161">
        <f t="shared" si="90"/>
        <v>5.3520000000000003</v>
      </c>
    </row>
    <row r="162" spans="1:9" s="172" customFormat="1">
      <c r="A162" s="232" t="s">
        <v>12</v>
      </c>
      <c r="B162" s="374" t="s">
        <v>542</v>
      </c>
      <c r="C162" s="374"/>
      <c r="D162" s="374"/>
      <c r="E162" s="374"/>
      <c r="F162" s="374"/>
      <c r="G162" s="374"/>
      <c r="H162" s="374"/>
      <c r="I162" s="374"/>
    </row>
    <row r="163" spans="1:9" s="172" customFormat="1">
      <c r="A163" s="191" t="s">
        <v>53</v>
      </c>
      <c r="B163" s="337" t="s">
        <v>543</v>
      </c>
      <c r="C163" s="337"/>
      <c r="D163" s="337"/>
      <c r="E163" s="337"/>
      <c r="F163" s="337"/>
      <c r="G163" s="337"/>
      <c r="H163" s="337"/>
      <c r="I163" s="337"/>
    </row>
    <row r="164" spans="1:9" s="172" customFormat="1">
      <c r="A164" s="191" t="s">
        <v>544</v>
      </c>
      <c r="B164" s="337" t="s">
        <v>545</v>
      </c>
      <c r="C164" s="337"/>
      <c r="D164" s="207" t="s">
        <v>87</v>
      </c>
      <c r="E164" s="209">
        <v>49.2</v>
      </c>
      <c r="F164" s="161">
        <v>4.46</v>
      </c>
      <c r="G164" s="169">
        <f t="shared" ref="G164" si="99">(E164/60)*F164</f>
        <v>3.6572000000000005</v>
      </c>
      <c r="H164" s="169">
        <f t="shared" ref="H164" si="100">G164*20%</f>
        <v>0.73144000000000009</v>
      </c>
      <c r="I164" s="161">
        <f t="shared" ref="I164:I172" si="101">G164+H164</f>
        <v>4.3886400000000005</v>
      </c>
    </row>
    <row r="165" spans="1:9" s="172" customFormat="1">
      <c r="A165" s="191" t="s">
        <v>546</v>
      </c>
      <c r="B165" s="323" t="s">
        <v>547</v>
      </c>
      <c r="C165" s="323"/>
      <c r="D165" s="207" t="s">
        <v>87</v>
      </c>
      <c r="E165" s="209">
        <v>216</v>
      </c>
      <c r="F165" s="161">
        <v>4.46</v>
      </c>
      <c r="G165" s="169">
        <f t="shared" ref="G165" si="102">(E165/60)*F165</f>
        <v>16.056000000000001</v>
      </c>
      <c r="H165" s="169">
        <f t="shared" ref="H165" si="103">G165*20%</f>
        <v>3.2112000000000003</v>
      </c>
      <c r="I165" s="161">
        <f t="shared" si="101"/>
        <v>19.267200000000003</v>
      </c>
    </row>
    <row r="166" spans="1:9" s="172" customFormat="1">
      <c r="A166" s="412" t="s">
        <v>548</v>
      </c>
      <c r="B166" s="330" t="s">
        <v>549</v>
      </c>
      <c r="C166" s="202" t="s">
        <v>550</v>
      </c>
      <c r="D166" s="383" t="s">
        <v>87</v>
      </c>
      <c r="E166" s="209">
        <v>7.08</v>
      </c>
      <c r="F166" s="161">
        <v>4.46</v>
      </c>
      <c r="G166" s="169">
        <f t="shared" ref="G166:G167" si="104">(E166/60)*F166</f>
        <v>0.52628000000000008</v>
      </c>
      <c r="H166" s="169">
        <f t="shared" ref="H166:H167" si="105">G166*20%</f>
        <v>0.10525600000000002</v>
      </c>
      <c r="I166" s="161">
        <f t="shared" si="101"/>
        <v>0.6315360000000001</v>
      </c>
    </row>
    <row r="167" spans="1:9" s="172" customFormat="1">
      <c r="A167" s="412"/>
      <c r="B167" s="330"/>
      <c r="C167" s="202" t="s">
        <v>551</v>
      </c>
      <c r="D167" s="383"/>
      <c r="E167" s="209">
        <v>9.24</v>
      </c>
      <c r="F167" s="161">
        <v>4.46</v>
      </c>
      <c r="G167" s="169">
        <f t="shared" si="104"/>
        <v>0.68684000000000001</v>
      </c>
      <c r="H167" s="169">
        <f t="shared" si="105"/>
        <v>0.13736800000000002</v>
      </c>
      <c r="I167" s="161">
        <f t="shared" si="101"/>
        <v>0.82420800000000005</v>
      </c>
    </row>
    <row r="168" spans="1:9" s="172" customFormat="1">
      <c r="A168" s="191" t="s">
        <v>54</v>
      </c>
      <c r="B168" s="337" t="s">
        <v>552</v>
      </c>
      <c r="C168" s="337"/>
      <c r="D168" s="203" t="s">
        <v>81</v>
      </c>
      <c r="E168" s="209">
        <v>46.8</v>
      </c>
      <c r="F168" s="161">
        <v>4.46</v>
      </c>
      <c r="G168" s="169">
        <f t="shared" ref="G168" si="106">(E168/60)*F168</f>
        <v>3.4787999999999997</v>
      </c>
      <c r="H168" s="169">
        <f t="shared" ref="H168" si="107">G168*20%</f>
        <v>0.69575999999999993</v>
      </c>
      <c r="I168" s="161">
        <f t="shared" si="101"/>
        <v>4.1745599999999996</v>
      </c>
    </row>
    <row r="169" spans="1:9" s="172" customFormat="1">
      <c r="A169" s="191" t="s">
        <v>55</v>
      </c>
      <c r="B169" s="337" t="s">
        <v>553</v>
      </c>
      <c r="C169" s="337"/>
      <c r="D169" s="203" t="s">
        <v>83</v>
      </c>
      <c r="E169" s="209">
        <v>44.4</v>
      </c>
      <c r="F169" s="161">
        <v>4.46</v>
      </c>
      <c r="G169" s="169">
        <f t="shared" ref="G169" si="108">(E169/60)*F169</f>
        <v>3.3003999999999998</v>
      </c>
      <c r="H169" s="169">
        <f t="shared" ref="H169" si="109">G169*20%</f>
        <v>0.66008</v>
      </c>
      <c r="I169" s="161">
        <f t="shared" si="101"/>
        <v>3.9604799999999996</v>
      </c>
    </row>
    <row r="170" spans="1:9" s="172" customFormat="1">
      <c r="A170" s="412" t="s">
        <v>56</v>
      </c>
      <c r="B170" s="330" t="s">
        <v>554</v>
      </c>
      <c r="C170" s="202" t="s">
        <v>89</v>
      </c>
      <c r="D170" s="383" t="s">
        <v>83</v>
      </c>
      <c r="E170" s="209">
        <v>173.4</v>
      </c>
      <c r="F170" s="161">
        <v>4.46</v>
      </c>
      <c r="G170" s="169">
        <f t="shared" ref="G170:G172" si="110">(E170/60)*F170</f>
        <v>12.8894</v>
      </c>
      <c r="H170" s="169">
        <f t="shared" ref="H170:H172" si="111">G170*20%</f>
        <v>2.5778800000000004</v>
      </c>
      <c r="I170" s="161">
        <f t="shared" si="101"/>
        <v>15.467280000000001</v>
      </c>
    </row>
    <row r="171" spans="1:9" s="172" customFormat="1">
      <c r="A171" s="412"/>
      <c r="B171" s="330"/>
      <c r="C171" s="202" t="s">
        <v>90</v>
      </c>
      <c r="D171" s="383"/>
      <c r="E171" s="209">
        <v>99.6</v>
      </c>
      <c r="F171" s="161">
        <v>4.46</v>
      </c>
      <c r="G171" s="169">
        <f t="shared" si="110"/>
        <v>7.4036</v>
      </c>
      <c r="H171" s="169">
        <f t="shared" si="111"/>
        <v>1.48072</v>
      </c>
      <c r="I171" s="161">
        <f t="shared" si="101"/>
        <v>8.8843200000000007</v>
      </c>
    </row>
    <row r="172" spans="1:9" s="172" customFormat="1">
      <c r="A172" s="412"/>
      <c r="B172" s="330"/>
      <c r="C172" s="202" t="s">
        <v>91</v>
      </c>
      <c r="D172" s="383"/>
      <c r="E172" s="209">
        <v>82.8</v>
      </c>
      <c r="F172" s="161">
        <v>4.46</v>
      </c>
      <c r="G172" s="169">
        <f t="shared" si="110"/>
        <v>6.1547999999999998</v>
      </c>
      <c r="H172" s="169">
        <f t="shared" si="111"/>
        <v>1.2309600000000001</v>
      </c>
      <c r="I172" s="161">
        <f t="shared" si="101"/>
        <v>7.3857599999999994</v>
      </c>
    </row>
    <row r="173" spans="1:9" s="172" customFormat="1">
      <c r="A173" s="191" t="s">
        <v>57</v>
      </c>
      <c r="B173" s="337" t="s">
        <v>555</v>
      </c>
      <c r="C173" s="337"/>
      <c r="D173" s="337"/>
      <c r="E173" s="337"/>
      <c r="F173" s="337"/>
      <c r="G173" s="337"/>
      <c r="H173" s="337"/>
      <c r="I173" s="337"/>
    </row>
    <row r="174" spans="1:9" s="172" customFormat="1">
      <c r="A174" s="300" t="s">
        <v>556</v>
      </c>
      <c r="B174" s="377" t="s">
        <v>786</v>
      </c>
      <c r="C174" s="378"/>
      <c r="D174" s="299" t="s">
        <v>787</v>
      </c>
      <c r="E174" s="209">
        <v>60</v>
      </c>
      <c r="F174" s="161">
        <v>4.46</v>
      </c>
      <c r="G174" s="169">
        <f t="shared" ref="G174" si="112">(E174/60)*F174</f>
        <v>4.46</v>
      </c>
      <c r="H174" s="169">
        <f t="shared" ref="H174" si="113">G174*20%</f>
        <v>0.89200000000000002</v>
      </c>
      <c r="I174" s="161">
        <f t="shared" ref="I174:I184" si="114">G174+H174</f>
        <v>5.3520000000000003</v>
      </c>
    </row>
    <row r="175" spans="1:9" s="172" customFormat="1">
      <c r="A175" s="191" t="s">
        <v>557</v>
      </c>
      <c r="B175" s="337" t="s">
        <v>558</v>
      </c>
      <c r="C175" s="337"/>
      <c r="D175" s="207" t="s">
        <v>93</v>
      </c>
      <c r="E175" s="209">
        <v>7.2</v>
      </c>
      <c r="F175" s="161">
        <v>4.46</v>
      </c>
      <c r="G175" s="169">
        <f t="shared" ref="G175" si="115">(E175/60)*F175</f>
        <v>0.53520000000000001</v>
      </c>
      <c r="H175" s="169">
        <f t="shared" ref="H175" si="116">G175*20%</f>
        <v>0.10704000000000001</v>
      </c>
      <c r="I175" s="161">
        <f t="shared" si="114"/>
        <v>0.64224000000000003</v>
      </c>
    </row>
    <row r="176" spans="1:9" s="172" customFormat="1">
      <c r="A176" s="412" t="s">
        <v>58</v>
      </c>
      <c r="B176" s="330" t="s">
        <v>562</v>
      </c>
      <c r="C176" s="202" t="s">
        <v>124</v>
      </c>
      <c r="D176" s="383" t="s">
        <v>119</v>
      </c>
      <c r="E176" s="209">
        <v>45.6</v>
      </c>
      <c r="F176" s="161">
        <v>4.46</v>
      </c>
      <c r="G176" s="169">
        <f t="shared" ref="G176:G180" si="117">(E176/60)*F176</f>
        <v>3.3896000000000002</v>
      </c>
      <c r="H176" s="169">
        <f t="shared" ref="H176:H180" si="118">G176*20%</f>
        <v>0.67792000000000008</v>
      </c>
      <c r="I176" s="161">
        <f t="shared" si="114"/>
        <v>4.06752</v>
      </c>
    </row>
    <row r="177" spans="1:9" s="172" customFormat="1" ht="30">
      <c r="A177" s="412"/>
      <c r="B177" s="330"/>
      <c r="C177" s="202" t="s">
        <v>559</v>
      </c>
      <c r="D177" s="383"/>
      <c r="E177" s="209">
        <v>29.4</v>
      </c>
      <c r="F177" s="161">
        <v>4.46</v>
      </c>
      <c r="G177" s="169">
        <f t="shared" si="117"/>
        <v>2.1854</v>
      </c>
      <c r="H177" s="169">
        <f t="shared" si="118"/>
        <v>0.43708000000000002</v>
      </c>
      <c r="I177" s="161">
        <f t="shared" si="114"/>
        <v>2.6224799999999999</v>
      </c>
    </row>
    <row r="178" spans="1:9" s="172" customFormat="1">
      <c r="A178" s="412"/>
      <c r="B178" s="330"/>
      <c r="C178" s="202" t="s">
        <v>560</v>
      </c>
      <c r="D178" s="383"/>
      <c r="E178" s="209">
        <v>22.8</v>
      </c>
      <c r="F178" s="161">
        <v>4.46</v>
      </c>
      <c r="G178" s="169">
        <f t="shared" si="117"/>
        <v>1.6948000000000001</v>
      </c>
      <c r="H178" s="169">
        <f t="shared" si="118"/>
        <v>0.33896000000000004</v>
      </c>
      <c r="I178" s="161">
        <f t="shared" si="114"/>
        <v>2.03376</v>
      </c>
    </row>
    <row r="179" spans="1:9" s="172" customFormat="1">
      <c r="A179" s="412"/>
      <c r="B179" s="330"/>
      <c r="C179" s="202" t="s">
        <v>125</v>
      </c>
      <c r="D179" s="383"/>
      <c r="E179" s="209">
        <v>6.6</v>
      </c>
      <c r="F179" s="161">
        <v>4.46</v>
      </c>
      <c r="G179" s="169">
        <f t="shared" si="117"/>
        <v>0.49059999999999998</v>
      </c>
      <c r="H179" s="169">
        <f t="shared" si="118"/>
        <v>9.8119999999999999E-2</v>
      </c>
      <c r="I179" s="161">
        <f t="shared" si="114"/>
        <v>0.58872000000000002</v>
      </c>
    </row>
    <row r="180" spans="1:9" s="172" customFormat="1">
      <c r="A180" s="412"/>
      <c r="B180" s="330"/>
      <c r="C180" s="202" t="s">
        <v>561</v>
      </c>
      <c r="D180" s="383"/>
      <c r="E180" s="209">
        <v>4.2</v>
      </c>
      <c r="F180" s="161">
        <v>4.46</v>
      </c>
      <c r="G180" s="169">
        <f t="shared" si="117"/>
        <v>0.31220000000000003</v>
      </c>
      <c r="H180" s="169">
        <f t="shared" si="118"/>
        <v>6.2440000000000009E-2</v>
      </c>
      <c r="I180" s="161">
        <f t="shared" si="114"/>
        <v>0.37464000000000003</v>
      </c>
    </row>
    <row r="181" spans="1:9" s="172" customFormat="1">
      <c r="A181" s="412" t="s">
        <v>59</v>
      </c>
      <c r="B181" s="330" t="s">
        <v>563</v>
      </c>
      <c r="C181" s="202" t="s">
        <v>564</v>
      </c>
      <c r="D181" s="411" t="s">
        <v>566</v>
      </c>
      <c r="E181" s="209">
        <v>5.4</v>
      </c>
      <c r="F181" s="161">
        <v>4.46</v>
      </c>
      <c r="G181" s="169">
        <f t="shared" ref="G181:G183" si="119">(E181/60)*F181</f>
        <v>0.40140000000000003</v>
      </c>
      <c r="H181" s="169">
        <f t="shared" ref="H181:H183" si="120">G181*20%</f>
        <v>8.0280000000000018E-2</v>
      </c>
      <c r="I181" s="161">
        <f t="shared" si="114"/>
        <v>0.48168000000000005</v>
      </c>
    </row>
    <row r="182" spans="1:9" s="172" customFormat="1">
      <c r="A182" s="412"/>
      <c r="B182" s="330"/>
      <c r="C182" s="202" t="s">
        <v>272</v>
      </c>
      <c r="D182" s="411"/>
      <c r="E182" s="209">
        <v>13.8</v>
      </c>
      <c r="F182" s="161">
        <v>4.46</v>
      </c>
      <c r="G182" s="169">
        <f t="shared" si="119"/>
        <v>1.0258</v>
      </c>
      <c r="H182" s="169">
        <f t="shared" si="120"/>
        <v>0.20516000000000001</v>
      </c>
      <c r="I182" s="161">
        <f t="shared" si="114"/>
        <v>1.2309600000000001</v>
      </c>
    </row>
    <row r="183" spans="1:9" s="172" customFormat="1">
      <c r="A183" s="412"/>
      <c r="B183" s="330"/>
      <c r="C183" s="202" t="s">
        <v>565</v>
      </c>
      <c r="D183" s="411"/>
      <c r="E183" s="209">
        <v>24</v>
      </c>
      <c r="F183" s="161">
        <v>4.46</v>
      </c>
      <c r="G183" s="169">
        <f t="shared" si="119"/>
        <v>1.784</v>
      </c>
      <c r="H183" s="169">
        <f t="shared" si="120"/>
        <v>0.35680000000000001</v>
      </c>
      <c r="I183" s="161">
        <f t="shared" si="114"/>
        <v>2.1408</v>
      </c>
    </row>
    <row r="184" spans="1:9" s="172" customFormat="1" ht="30">
      <c r="A184" s="191" t="s">
        <v>60</v>
      </c>
      <c r="B184" s="202" t="s">
        <v>567</v>
      </c>
      <c r="C184" s="202" t="s">
        <v>218</v>
      </c>
      <c r="D184" s="188" t="s">
        <v>119</v>
      </c>
      <c r="E184" s="209">
        <v>216</v>
      </c>
      <c r="F184" s="161">
        <v>4.46</v>
      </c>
      <c r="G184" s="169">
        <f t="shared" ref="G184" si="121">(E184/60)*F184</f>
        <v>16.056000000000001</v>
      </c>
      <c r="H184" s="169">
        <f t="shared" ref="H184" si="122">G184*20%</f>
        <v>3.2112000000000003</v>
      </c>
      <c r="I184" s="161">
        <f t="shared" si="114"/>
        <v>19.267200000000003</v>
      </c>
    </row>
    <row r="185" spans="1:9" s="172" customFormat="1">
      <c r="A185" s="191" t="s">
        <v>568</v>
      </c>
      <c r="B185" s="337" t="s">
        <v>569</v>
      </c>
      <c r="C185" s="337"/>
      <c r="D185" s="337"/>
      <c r="E185" s="337"/>
      <c r="F185" s="337"/>
      <c r="G185" s="337"/>
      <c r="H185" s="337"/>
      <c r="I185" s="337"/>
    </row>
    <row r="186" spans="1:9" s="172" customFormat="1">
      <c r="A186" s="191" t="s">
        <v>570</v>
      </c>
      <c r="B186" s="337" t="s">
        <v>571</v>
      </c>
      <c r="C186" s="337"/>
      <c r="D186" s="188" t="s">
        <v>572</v>
      </c>
      <c r="E186" s="209">
        <v>50.8</v>
      </c>
      <c r="F186" s="161">
        <v>4.46</v>
      </c>
      <c r="G186" s="169">
        <f t="shared" ref="G186" si="123">(E186/60)*F186</f>
        <v>3.7761333333333327</v>
      </c>
      <c r="H186" s="169">
        <f t="shared" ref="H186" si="124">G186*20%</f>
        <v>0.7552266666666666</v>
      </c>
      <c r="I186" s="161">
        <f t="shared" ref="I186:I201" si="125">G186+H186</f>
        <v>4.5313599999999994</v>
      </c>
    </row>
    <row r="187" spans="1:9" s="172" customFormat="1">
      <c r="A187" s="191" t="s">
        <v>573</v>
      </c>
      <c r="B187" s="337" t="s">
        <v>574</v>
      </c>
      <c r="C187" s="337"/>
      <c r="D187" s="188" t="s">
        <v>572</v>
      </c>
      <c r="E187" s="209">
        <v>26.4</v>
      </c>
      <c r="F187" s="161">
        <v>4.46</v>
      </c>
      <c r="G187" s="169">
        <f t="shared" ref="G187" si="126">(E187/60)*F187</f>
        <v>1.9623999999999999</v>
      </c>
      <c r="H187" s="169">
        <f t="shared" ref="H187" si="127">G187*20%</f>
        <v>0.39248</v>
      </c>
      <c r="I187" s="161">
        <f t="shared" si="125"/>
        <v>2.3548800000000001</v>
      </c>
    </row>
    <row r="188" spans="1:9" s="172" customFormat="1">
      <c r="A188" s="191" t="s">
        <v>575</v>
      </c>
      <c r="B188" s="345" t="s">
        <v>576</v>
      </c>
      <c r="C188" s="345"/>
      <c r="D188" s="188" t="s">
        <v>76</v>
      </c>
      <c r="E188" s="209">
        <v>93</v>
      </c>
      <c r="F188" s="161">
        <v>4.46</v>
      </c>
      <c r="G188" s="169">
        <f t="shared" ref="G188" si="128">(E188/60)*F188</f>
        <v>6.9130000000000003</v>
      </c>
      <c r="H188" s="169">
        <f t="shared" ref="H188" si="129">G188*20%</f>
        <v>1.3826000000000001</v>
      </c>
      <c r="I188" s="161">
        <f t="shared" si="125"/>
        <v>8.2956000000000003</v>
      </c>
    </row>
    <row r="189" spans="1:9" s="172" customFormat="1" ht="25.5">
      <c r="A189" s="412" t="s">
        <v>580</v>
      </c>
      <c r="B189" s="345" t="s">
        <v>579</v>
      </c>
      <c r="C189" s="22" t="s">
        <v>577</v>
      </c>
      <c r="D189" s="428" t="s">
        <v>76</v>
      </c>
      <c r="E189" s="209">
        <v>126.6</v>
      </c>
      <c r="F189" s="161">
        <v>4.46</v>
      </c>
      <c r="G189" s="169">
        <f t="shared" ref="G189:G190" si="130">(E189/60)*F189</f>
        <v>9.4105999999999987</v>
      </c>
      <c r="H189" s="169">
        <f t="shared" ref="H189:H190" si="131">G189*20%</f>
        <v>1.8821199999999998</v>
      </c>
      <c r="I189" s="161">
        <f t="shared" si="125"/>
        <v>11.292719999999999</v>
      </c>
    </row>
    <row r="190" spans="1:9" s="172" customFormat="1" ht="25.5">
      <c r="A190" s="412"/>
      <c r="B190" s="345"/>
      <c r="C190" s="22" t="s">
        <v>578</v>
      </c>
      <c r="D190" s="428"/>
      <c r="E190" s="209">
        <v>178.2</v>
      </c>
      <c r="F190" s="161">
        <v>4.46</v>
      </c>
      <c r="G190" s="169">
        <f t="shared" si="130"/>
        <v>13.246199999999998</v>
      </c>
      <c r="H190" s="169">
        <f t="shared" si="131"/>
        <v>2.6492399999999998</v>
      </c>
      <c r="I190" s="161">
        <f t="shared" si="125"/>
        <v>15.895439999999997</v>
      </c>
    </row>
    <row r="191" spans="1:9" s="185" customFormat="1">
      <c r="A191" s="191" t="s">
        <v>581</v>
      </c>
      <c r="B191" s="337" t="s">
        <v>582</v>
      </c>
      <c r="C191" s="337"/>
      <c r="D191" s="196" t="s">
        <v>76</v>
      </c>
      <c r="E191" s="209">
        <v>9.24</v>
      </c>
      <c r="F191" s="161">
        <v>4.46</v>
      </c>
      <c r="G191" s="169">
        <f t="shared" ref="G191" si="132">(E191/60)*F191</f>
        <v>0.68684000000000001</v>
      </c>
      <c r="H191" s="169">
        <f t="shared" ref="H191" si="133">G191*20%</f>
        <v>0.13736800000000002</v>
      </c>
      <c r="I191" s="161">
        <f t="shared" si="125"/>
        <v>0.82420800000000005</v>
      </c>
    </row>
    <row r="192" spans="1:9" s="185" customFormat="1">
      <c r="A192" s="191" t="s">
        <v>583</v>
      </c>
      <c r="B192" s="337" t="s">
        <v>584</v>
      </c>
      <c r="C192" s="337"/>
      <c r="D192" s="196" t="s">
        <v>76</v>
      </c>
      <c r="E192" s="209">
        <v>47.4</v>
      </c>
      <c r="F192" s="161">
        <v>4.46</v>
      </c>
      <c r="G192" s="169">
        <f t="shared" ref="G192:G194" si="134">(E192/60)*F192</f>
        <v>3.5233999999999996</v>
      </c>
      <c r="H192" s="169">
        <f t="shared" ref="H192:H194" si="135">G192*20%</f>
        <v>0.70467999999999997</v>
      </c>
      <c r="I192" s="161">
        <f t="shared" si="125"/>
        <v>4.2280799999999994</v>
      </c>
    </row>
    <row r="193" spans="1:9" s="185" customFormat="1">
      <c r="A193" s="412" t="s">
        <v>585</v>
      </c>
      <c r="B193" s="345" t="s">
        <v>586</v>
      </c>
      <c r="C193" s="202" t="s">
        <v>128</v>
      </c>
      <c r="D193" s="428" t="s">
        <v>572</v>
      </c>
      <c r="E193" s="209">
        <v>3.36</v>
      </c>
      <c r="F193" s="161">
        <v>4.46</v>
      </c>
      <c r="G193" s="169">
        <f t="shared" si="134"/>
        <v>0.24976000000000001</v>
      </c>
      <c r="H193" s="169">
        <f t="shared" si="135"/>
        <v>4.9952000000000003E-2</v>
      </c>
      <c r="I193" s="161">
        <f t="shared" si="125"/>
        <v>0.29971200000000003</v>
      </c>
    </row>
    <row r="194" spans="1:9" s="185" customFormat="1">
      <c r="A194" s="412"/>
      <c r="B194" s="345"/>
      <c r="C194" s="202" t="s">
        <v>129</v>
      </c>
      <c r="D194" s="428"/>
      <c r="E194" s="209">
        <v>4.2</v>
      </c>
      <c r="F194" s="161">
        <v>4.46</v>
      </c>
      <c r="G194" s="169">
        <f t="shared" si="134"/>
        <v>0.31220000000000003</v>
      </c>
      <c r="H194" s="169">
        <f t="shared" si="135"/>
        <v>6.2440000000000009E-2</v>
      </c>
      <c r="I194" s="161">
        <f t="shared" si="125"/>
        <v>0.37464000000000003</v>
      </c>
    </row>
    <row r="195" spans="1:9" s="185" customFormat="1">
      <c r="A195" s="191" t="s">
        <v>587</v>
      </c>
      <c r="B195" s="337" t="s">
        <v>588</v>
      </c>
      <c r="C195" s="337"/>
      <c r="D195" s="196" t="s">
        <v>572</v>
      </c>
      <c r="E195" s="209">
        <v>6.72</v>
      </c>
      <c r="F195" s="161">
        <v>4.46</v>
      </c>
      <c r="G195" s="169">
        <f t="shared" ref="G195" si="136">(E195/60)*F195</f>
        <v>0.49952000000000002</v>
      </c>
      <c r="H195" s="169">
        <f t="shared" ref="H195" si="137">G195*20%</f>
        <v>9.9904000000000007E-2</v>
      </c>
      <c r="I195" s="161">
        <f t="shared" si="125"/>
        <v>0.59942400000000007</v>
      </c>
    </row>
    <row r="196" spans="1:9" s="185" customFormat="1">
      <c r="A196" s="191" t="s">
        <v>589</v>
      </c>
      <c r="B196" s="336" t="s">
        <v>590</v>
      </c>
      <c r="C196" s="336"/>
      <c r="D196" s="196" t="s">
        <v>208</v>
      </c>
      <c r="E196" s="209">
        <v>4.2</v>
      </c>
      <c r="F196" s="161">
        <v>4.46</v>
      </c>
      <c r="G196" s="169">
        <f t="shared" ref="G196" si="138">(E196/60)*F196</f>
        <v>0.31220000000000003</v>
      </c>
      <c r="H196" s="169">
        <f t="shared" ref="H196" si="139">G196*20%</f>
        <v>6.2440000000000009E-2</v>
      </c>
      <c r="I196" s="161">
        <f t="shared" si="125"/>
        <v>0.37464000000000003</v>
      </c>
    </row>
    <row r="197" spans="1:9" s="185" customFormat="1">
      <c r="A197" s="412" t="s">
        <v>592</v>
      </c>
      <c r="B197" s="330" t="s">
        <v>591</v>
      </c>
      <c r="C197" s="202" t="s">
        <v>206</v>
      </c>
      <c r="D197" s="383" t="s">
        <v>76</v>
      </c>
      <c r="E197" s="209">
        <v>3.24</v>
      </c>
      <c r="F197" s="161">
        <v>4.46</v>
      </c>
      <c r="G197" s="169">
        <f t="shared" ref="G197:G198" si="140">(E197/60)*F197</f>
        <v>0.24084000000000003</v>
      </c>
      <c r="H197" s="169">
        <f t="shared" ref="H197:H198" si="141">G197*20%</f>
        <v>4.8168000000000009E-2</v>
      </c>
      <c r="I197" s="161">
        <f t="shared" si="125"/>
        <v>0.28900800000000004</v>
      </c>
    </row>
    <row r="198" spans="1:9" s="29" customFormat="1">
      <c r="A198" s="412"/>
      <c r="B198" s="330"/>
      <c r="C198" s="202" t="s">
        <v>207</v>
      </c>
      <c r="D198" s="383"/>
      <c r="E198" s="180">
        <v>5.04</v>
      </c>
      <c r="F198" s="161">
        <v>4.46</v>
      </c>
      <c r="G198" s="169">
        <f t="shared" si="140"/>
        <v>0.37464000000000003</v>
      </c>
      <c r="H198" s="169">
        <f t="shared" si="141"/>
        <v>7.4928000000000008E-2</v>
      </c>
      <c r="I198" s="161">
        <f t="shared" si="125"/>
        <v>0.44956800000000002</v>
      </c>
    </row>
    <row r="199" spans="1:9">
      <c r="A199" s="199" t="s">
        <v>594</v>
      </c>
      <c r="B199" s="336" t="s">
        <v>593</v>
      </c>
      <c r="C199" s="336"/>
      <c r="D199" s="201" t="s">
        <v>572</v>
      </c>
      <c r="E199" s="163">
        <v>37.200000000000003</v>
      </c>
      <c r="F199" s="161">
        <v>4.46</v>
      </c>
      <c r="G199" s="161">
        <f t="shared" si="1"/>
        <v>2.7652000000000001</v>
      </c>
      <c r="H199" s="169">
        <f t="shared" si="54"/>
        <v>0.55304000000000009</v>
      </c>
      <c r="I199" s="161">
        <f t="shared" si="125"/>
        <v>3.3182400000000003</v>
      </c>
    </row>
    <row r="200" spans="1:9">
      <c r="A200" s="199" t="s">
        <v>595</v>
      </c>
      <c r="B200" s="330" t="s">
        <v>596</v>
      </c>
      <c r="C200" s="330"/>
      <c r="D200" s="201" t="s">
        <v>76</v>
      </c>
      <c r="E200" s="200">
        <v>42</v>
      </c>
      <c r="F200" s="161">
        <v>4.46</v>
      </c>
      <c r="G200" s="161">
        <f t="shared" si="1"/>
        <v>3.1219999999999999</v>
      </c>
      <c r="H200" s="169">
        <f t="shared" si="54"/>
        <v>0.62440000000000007</v>
      </c>
      <c r="I200" s="161">
        <f t="shared" si="125"/>
        <v>3.7464</v>
      </c>
    </row>
    <row r="201" spans="1:9">
      <c r="A201" s="199" t="s">
        <v>597</v>
      </c>
      <c r="B201" s="336" t="s">
        <v>598</v>
      </c>
      <c r="C201" s="336"/>
      <c r="D201" s="201" t="s">
        <v>87</v>
      </c>
      <c r="E201" s="163">
        <v>33.6</v>
      </c>
      <c r="F201" s="161">
        <v>4.46</v>
      </c>
      <c r="G201" s="161">
        <f t="shared" ref="G201" si="142">(E201/60)*F201</f>
        <v>2.4976000000000003</v>
      </c>
      <c r="H201" s="161">
        <f t="shared" ref="H201" si="143">G201*20%</f>
        <v>0.49952000000000008</v>
      </c>
      <c r="I201" s="161">
        <f t="shared" si="125"/>
        <v>2.9971200000000002</v>
      </c>
    </row>
    <row r="202" spans="1:9">
      <c r="A202" s="233" t="s">
        <v>13</v>
      </c>
      <c r="B202" s="374" t="s">
        <v>599</v>
      </c>
      <c r="C202" s="374"/>
      <c r="D202" s="374"/>
      <c r="E202" s="374"/>
      <c r="F202" s="374"/>
      <c r="G202" s="374"/>
      <c r="H202" s="374"/>
      <c r="I202" s="374"/>
    </row>
    <row r="203" spans="1:9">
      <c r="A203" s="199" t="s">
        <v>61</v>
      </c>
      <c r="B203" s="373" t="s">
        <v>600</v>
      </c>
      <c r="C203" s="373"/>
      <c r="D203" s="373"/>
      <c r="E203" s="373"/>
      <c r="F203" s="373"/>
      <c r="G203" s="373"/>
      <c r="H203" s="373"/>
      <c r="I203" s="373"/>
    </row>
    <row r="204" spans="1:9">
      <c r="A204" s="186" t="s">
        <v>602</v>
      </c>
      <c r="B204" s="336" t="s">
        <v>601</v>
      </c>
      <c r="C204" s="336"/>
      <c r="D204" s="222" t="s">
        <v>76</v>
      </c>
      <c r="E204" s="163">
        <v>27.6</v>
      </c>
      <c r="F204" s="161">
        <v>4.46</v>
      </c>
      <c r="G204" s="237">
        <f t="shared" ref="G204" si="144">(E204/60)*F204</f>
        <v>2.0516000000000001</v>
      </c>
      <c r="H204" s="238">
        <f t="shared" ref="H204" si="145">G204*20%</f>
        <v>0.41032000000000002</v>
      </c>
      <c r="I204" s="161">
        <f t="shared" ref="I204:I206" si="146">G204+H204</f>
        <v>2.4619200000000001</v>
      </c>
    </row>
    <row r="205" spans="1:9">
      <c r="A205" s="186" t="s">
        <v>603</v>
      </c>
      <c r="B205" s="336" t="s">
        <v>604</v>
      </c>
      <c r="C205" s="336"/>
      <c r="D205" s="222" t="s">
        <v>137</v>
      </c>
      <c r="E205" s="163">
        <v>8.4</v>
      </c>
      <c r="F205" s="161">
        <v>4.46</v>
      </c>
      <c r="G205" s="237">
        <f t="shared" ref="G205" si="147">(E205/60)*F205</f>
        <v>0.62440000000000007</v>
      </c>
      <c r="H205" s="238">
        <f t="shared" ref="H205" si="148">G205*20%</f>
        <v>0.12488000000000002</v>
      </c>
      <c r="I205" s="161">
        <f t="shared" si="146"/>
        <v>0.74928000000000006</v>
      </c>
    </row>
    <row r="206" spans="1:9">
      <c r="A206" s="186" t="s">
        <v>605</v>
      </c>
      <c r="B206" s="336" t="s">
        <v>606</v>
      </c>
      <c r="C206" s="336"/>
      <c r="D206" s="222" t="s">
        <v>93</v>
      </c>
      <c r="E206" s="163">
        <v>21.6</v>
      </c>
      <c r="F206" s="161">
        <v>4.46</v>
      </c>
      <c r="G206" s="237">
        <f t="shared" ref="G206" si="149">(E206/60)*F206</f>
        <v>1.6056000000000001</v>
      </c>
      <c r="H206" s="238">
        <f t="shared" ref="H206" si="150">G206*20%</f>
        <v>0.32112000000000007</v>
      </c>
      <c r="I206" s="161">
        <f t="shared" si="146"/>
        <v>1.9267200000000002</v>
      </c>
    </row>
    <row r="207" spans="1:9">
      <c r="A207" s="199" t="s">
        <v>62</v>
      </c>
      <c r="B207" s="373" t="s">
        <v>608</v>
      </c>
      <c r="C207" s="373"/>
      <c r="D207" s="373"/>
      <c r="E207" s="373"/>
      <c r="F207" s="373"/>
      <c r="G207" s="373"/>
      <c r="H207" s="373"/>
      <c r="I207" s="373"/>
    </row>
    <row r="208" spans="1:9">
      <c r="A208" s="199" t="s">
        <v>609</v>
      </c>
      <c r="B208" s="336" t="s">
        <v>610</v>
      </c>
      <c r="C208" s="336"/>
      <c r="D208" s="441" t="s">
        <v>607</v>
      </c>
      <c r="E208" s="197">
        <v>35.4</v>
      </c>
      <c r="F208" s="161">
        <v>4.46</v>
      </c>
      <c r="G208" s="237">
        <f t="shared" ref="G208:G209" si="151">(E208/60)*F208</f>
        <v>2.6313999999999997</v>
      </c>
      <c r="H208" s="238">
        <f t="shared" ref="H208:H209" si="152">G208*20%</f>
        <v>0.52627999999999997</v>
      </c>
      <c r="I208" s="161">
        <f t="shared" ref="I208:I209" si="153">G208+H208</f>
        <v>3.1576799999999996</v>
      </c>
    </row>
    <row r="209" spans="1:9">
      <c r="A209" s="198" t="s">
        <v>611</v>
      </c>
      <c r="B209" s="336" t="s">
        <v>612</v>
      </c>
      <c r="C209" s="336"/>
      <c r="D209" s="441"/>
      <c r="E209" s="197">
        <v>46.8</v>
      </c>
      <c r="F209" s="161">
        <v>4.46</v>
      </c>
      <c r="G209" s="237">
        <f t="shared" si="151"/>
        <v>3.4787999999999997</v>
      </c>
      <c r="H209" s="238">
        <f t="shared" si="152"/>
        <v>0.69575999999999993</v>
      </c>
      <c r="I209" s="161">
        <f t="shared" si="153"/>
        <v>4.1745599999999996</v>
      </c>
    </row>
    <row r="210" spans="1:9">
      <c r="A210" s="198" t="s">
        <v>63</v>
      </c>
      <c r="B210" s="373" t="s">
        <v>613</v>
      </c>
      <c r="C210" s="373"/>
      <c r="D210" s="373"/>
      <c r="E210" s="373"/>
      <c r="F210" s="373"/>
      <c r="G210" s="373"/>
      <c r="H210" s="373"/>
      <c r="I210" s="373"/>
    </row>
    <row r="211" spans="1:9">
      <c r="A211" s="198" t="s">
        <v>615</v>
      </c>
      <c r="B211" s="336" t="s">
        <v>614</v>
      </c>
      <c r="C211" s="336"/>
      <c r="D211" s="336" t="s">
        <v>189</v>
      </c>
      <c r="E211" s="197">
        <v>23.4</v>
      </c>
      <c r="F211" s="161">
        <v>4.46</v>
      </c>
      <c r="G211" s="237">
        <f t="shared" ref="G211:G212" si="154">(E211/60)*F211</f>
        <v>1.7393999999999998</v>
      </c>
      <c r="H211" s="238">
        <f t="shared" ref="H211:H212" si="155">G211*20%</f>
        <v>0.34787999999999997</v>
      </c>
      <c r="I211" s="161">
        <f t="shared" ref="I211:I216" si="156">G211+H211</f>
        <v>2.0872799999999998</v>
      </c>
    </row>
    <row r="212" spans="1:9">
      <c r="A212" s="198" t="s">
        <v>617</v>
      </c>
      <c r="B212" s="336" t="s">
        <v>616</v>
      </c>
      <c r="C212" s="336"/>
      <c r="D212" s="336"/>
      <c r="E212" s="197">
        <v>16.2</v>
      </c>
      <c r="F212" s="161">
        <v>4.46</v>
      </c>
      <c r="G212" s="237">
        <f t="shared" si="154"/>
        <v>1.2041999999999997</v>
      </c>
      <c r="H212" s="238">
        <f t="shared" si="155"/>
        <v>0.24083999999999994</v>
      </c>
      <c r="I212" s="161">
        <f t="shared" si="156"/>
        <v>1.4450399999999997</v>
      </c>
    </row>
    <row r="213" spans="1:9" ht="18">
      <c r="A213" s="442" t="s">
        <v>64</v>
      </c>
      <c r="B213" s="336" t="s">
        <v>618</v>
      </c>
      <c r="C213" s="221" t="s">
        <v>629</v>
      </c>
      <c r="D213" s="336" t="s">
        <v>137</v>
      </c>
      <c r="E213" s="197">
        <v>21.6</v>
      </c>
      <c r="F213" s="161">
        <v>4.46</v>
      </c>
      <c r="G213" s="237">
        <f t="shared" ref="G213:G215" si="157">(E213/60)*F213</f>
        <v>1.6056000000000001</v>
      </c>
      <c r="H213" s="238">
        <f t="shared" ref="H213:H215" si="158">G213*20%</f>
        <v>0.32112000000000007</v>
      </c>
      <c r="I213" s="161">
        <f t="shared" si="156"/>
        <v>1.9267200000000002</v>
      </c>
    </row>
    <row r="214" spans="1:9" ht="18">
      <c r="A214" s="442"/>
      <c r="B214" s="336"/>
      <c r="C214" s="221" t="s">
        <v>630</v>
      </c>
      <c r="D214" s="336"/>
      <c r="E214" s="197">
        <v>28.2</v>
      </c>
      <c r="F214" s="161">
        <v>4.46</v>
      </c>
      <c r="G214" s="237">
        <f t="shared" si="157"/>
        <v>2.0962000000000001</v>
      </c>
      <c r="H214" s="238">
        <f t="shared" si="158"/>
        <v>0.41924000000000006</v>
      </c>
      <c r="I214" s="161">
        <f t="shared" si="156"/>
        <v>2.5154399999999999</v>
      </c>
    </row>
    <row r="215" spans="1:9" ht="18">
      <c r="A215" s="442"/>
      <c r="B215" s="336"/>
      <c r="C215" s="221" t="s">
        <v>631</v>
      </c>
      <c r="D215" s="336"/>
      <c r="E215" s="197">
        <v>32.4</v>
      </c>
      <c r="F215" s="161">
        <v>4.46</v>
      </c>
      <c r="G215" s="238">
        <f t="shared" si="157"/>
        <v>2.4083999999999994</v>
      </c>
      <c r="H215" s="238">
        <f t="shared" si="158"/>
        <v>0.48167999999999989</v>
      </c>
      <c r="I215" s="161">
        <f t="shared" si="156"/>
        <v>2.8900799999999993</v>
      </c>
    </row>
    <row r="216" spans="1:9">
      <c r="A216" s="198" t="s">
        <v>624</v>
      </c>
      <c r="B216" s="336" t="s">
        <v>623</v>
      </c>
      <c r="C216" s="336"/>
      <c r="D216" s="47" t="s">
        <v>76</v>
      </c>
      <c r="E216" s="197">
        <v>31.2</v>
      </c>
      <c r="F216" s="161">
        <v>4.46</v>
      </c>
      <c r="G216" s="169">
        <f t="shared" ref="G216" si="159">(E216/60)*F216</f>
        <v>2.3191999999999999</v>
      </c>
      <c r="H216" s="169">
        <f t="shared" ref="H216" si="160">G216*20%</f>
        <v>0.46384000000000003</v>
      </c>
      <c r="I216" s="161">
        <f t="shared" si="156"/>
        <v>2.7830399999999997</v>
      </c>
    </row>
    <row r="217" spans="1:9">
      <c r="A217" s="198" t="s">
        <v>626</v>
      </c>
      <c r="B217" s="323" t="s">
        <v>625</v>
      </c>
      <c r="C217" s="323"/>
      <c r="D217" s="323"/>
      <c r="E217" s="323"/>
      <c r="F217" s="323"/>
      <c r="G217" s="323"/>
      <c r="H217" s="323"/>
      <c r="I217" s="323"/>
    </row>
    <row r="218" spans="1:9">
      <c r="A218" s="401" t="s">
        <v>628</v>
      </c>
      <c r="B218" s="336" t="s">
        <v>627</v>
      </c>
      <c r="C218" s="219" t="s">
        <v>619</v>
      </c>
      <c r="D218" s="428" t="s">
        <v>620</v>
      </c>
      <c r="E218" s="197">
        <v>36</v>
      </c>
      <c r="F218" s="161">
        <v>4.46</v>
      </c>
      <c r="G218" s="169">
        <f t="shared" ref="G218:G248" si="161">(E218/60)*F218</f>
        <v>2.6759999999999997</v>
      </c>
      <c r="H218" s="169">
        <f t="shared" ref="H218:H248" si="162">G218*20%</f>
        <v>0.53520000000000001</v>
      </c>
      <c r="I218" s="161">
        <f t="shared" ref="I218:I248" si="163">G218+H218</f>
        <v>3.2111999999999998</v>
      </c>
    </row>
    <row r="219" spans="1:9" ht="30">
      <c r="A219" s="401"/>
      <c r="B219" s="336"/>
      <c r="C219" s="219" t="s">
        <v>621</v>
      </c>
      <c r="D219" s="428"/>
      <c r="E219" s="197">
        <v>54</v>
      </c>
      <c r="F219" s="161">
        <v>4.46</v>
      </c>
      <c r="G219" s="169">
        <f t="shared" si="161"/>
        <v>4.0140000000000002</v>
      </c>
      <c r="H219" s="169">
        <f t="shared" si="162"/>
        <v>0.80280000000000007</v>
      </c>
      <c r="I219" s="161">
        <f t="shared" si="163"/>
        <v>4.8168000000000006</v>
      </c>
    </row>
    <row r="220" spans="1:9">
      <c r="A220" s="401" t="s">
        <v>633</v>
      </c>
      <c r="B220" s="336" t="s">
        <v>632</v>
      </c>
      <c r="C220" s="219" t="s">
        <v>619</v>
      </c>
      <c r="D220" s="428" t="s">
        <v>620</v>
      </c>
      <c r="E220" s="197">
        <v>48</v>
      </c>
      <c r="F220" s="161">
        <v>4.46</v>
      </c>
      <c r="G220" s="169">
        <f t="shared" si="161"/>
        <v>3.5680000000000001</v>
      </c>
      <c r="H220" s="169">
        <f t="shared" si="162"/>
        <v>0.71360000000000001</v>
      </c>
      <c r="I220" s="161">
        <f t="shared" si="163"/>
        <v>4.2816000000000001</v>
      </c>
    </row>
    <row r="221" spans="1:9" ht="30">
      <c r="A221" s="401"/>
      <c r="B221" s="336"/>
      <c r="C221" s="219" t="s">
        <v>621</v>
      </c>
      <c r="D221" s="428"/>
      <c r="E221" s="197">
        <v>66</v>
      </c>
      <c r="F221" s="161">
        <v>4.46</v>
      </c>
      <c r="G221" s="169">
        <f t="shared" si="161"/>
        <v>4.9060000000000006</v>
      </c>
      <c r="H221" s="169">
        <f t="shared" si="162"/>
        <v>0.98120000000000018</v>
      </c>
      <c r="I221" s="161">
        <f t="shared" si="163"/>
        <v>5.8872000000000009</v>
      </c>
    </row>
    <row r="222" spans="1:9">
      <c r="A222" s="198" t="s">
        <v>635</v>
      </c>
      <c r="B222" s="336" t="s">
        <v>634</v>
      </c>
      <c r="C222" s="336"/>
      <c r="D222" s="47" t="s">
        <v>76</v>
      </c>
      <c r="E222" s="197">
        <v>24</v>
      </c>
      <c r="F222" s="161">
        <v>4.46</v>
      </c>
      <c r="G222" s="169">
        <f t="shared" si="161"/>
        <v>1.784</v>
      </c>
      <c r="H222" s="169">
        <f t="shared" si="162"/>
        <v>0.35680000000000001</v>
      </c>
      <c r="I222" s="161">
        <f t="shared" si="163"/>
        <v>2.1408</v>
      </c>
    </row>
    <row r="223" spans="1:9">
      <c r="A223" s="198" t="s">
        <v>637</v>
      </c>
      <c r="B223" s="336" t="s">
        <v>636</v>
      </c>
      <c r="C223" s="336"/>
      <c r="D223" s="47" t="s">
        <v>76</v>
      </c>
      <c r="E223" s="197">
        <v>14.4</v>
      </c>
      <c r="F223" s="161">
        <v>4.46</v>
      </c>
      <c r="G223" s="169">
        <f t="shared" si="161"/>
        <v>1.0704</v>
      </c>
      <c r="H223" s="169">
        <f t="shared" si="162"/>
        <v>0.21408000000000002</v>
      </c>
      <c r="I223" s="161">
        <f t="shared" si="163"/>
        <v>1.2844800000000001</v>
      </c>
    </row>
    <row r="224" spans="1:9">
      <c r="A224" s="198" t="s">
        <v>639</v>
      </c>
      <c r="B224" s="336" t="s">
        <v>638</v>
      </c>
      <c r="C224" s="336"/>
      <c r="D224" s="47" t="s">
        <v>76</v>
      </c>
      <c r="E224" s="197">
        <v>12</v>
      </c>
      <c r="F224" s="161">
        <v>4.46</v>
      </c>
      <c r="G224" s="169">
        <f t="shared" si="161"/>
        <v>0.89200000000000002</v>
      </c>
      <c r="H224" s="169">
        <f t="shared" si="162"/>
        <v>0.1784</v>
      </c>
      <c r="I224" s="161">
        <f t="shared" si="163"/>
        <v>1.0704</v>
      </c>
    </row>
    <row r="225" spans="1:9">
      <c r="A225" s="198" t="s">
        <v>641</v>
      </c>
      <c r="B225" s="336" t="s">
        <v>640</v>
      </c>
      <c r="C225" s="336"/>
      <c r="D225" s="47" t="s">
        <v>76</v>
      </c>
      <c r="E225" s="197">
        <v>12</v>
      </c>
      <c r="F225" s="161">
        <v>4.46</v>
      </c>
      <c r="G225" s="169">
        <f t="shared" si="161"/>
        <v>0.89200000000000002</v>
      </c>
      <c r="H225" s="169">
        <f t="shared" si="162"/>
        <v>0.1784</v>
      </c>
      <c r="I225" s="161">
        <f t="shared" si="163"/>
        <v>1.0704</v>
      </c>
    </row>
    <row r="226" spans="1:9" s="216" customFormat="1">
      <c r="A226" s="385" t="s">
        <v>664</v>
      </c>
      <c r="B226" s="350" t="s">
        <v>665</v>
      </c>
      <c r="C226" s="229" t="s">
        <v>666</v>
      </c>
      <c r="D226" s="417" t="s">
        <v>93</v>
      </c>
      <c r="E226" s="234">
        <v>186</v>
      </c>
      <c r="F226" s="161">
        <v>4.46</v>
      </c>
      <c r="G226" s="169">
        <f t="shared" ref="G226:G229" si="164">(E226/60)*F226</f>
        <v>13.826000000000001</v>
      </c>
      <c r="H226" s="169">
        <f t="shared" ref="H226:H229" si="165">G226*20%</f>
        <v>2.7652000000000001</v>
      </c>
      <c r="I226" s="161">
        <f t="shared" si="163"/>
        <v>16.591200000000001</v>
      </c>
    </row>
    <row r="227" spans="1:9" s="216" customFormat="1">
      <c r="A227" s="397"/>
      <c r="B227" s="351"/>
      <c r="C227" s="229" t="s">
        <v>667</v>
      </c>
      <c r="D227" s="418"/>
      <c r="E227" s="234">
        <v>108</v>
      </c>
      <c r="F227" s="161">
        <v>4.46</v>
      </c>
      <c r="G227" s="169">
        <f t="shared" si="164"/>
        <v>8.0280000000000005</v>
      </c>
      <c r="H227" s="169">
        <f t="shared" si="165"/>
        <v>1.6056000000000001</v>
      </c>
      <c r="I227" s="161">
        <f t="shared" si="163"/>
        <v>9.6336000000000013</v>
      </c>
    </row>
    <row r="228" spans="1:9" s="216" customFormat="1">
      <c r="A228" s="386"/>
      <c r="B228" s="352"/>
      <c r="C228" s="229" t="s">
        <v>668</v>
      </c>
      <c r="D228" s="419"/>
      <c r="E228" s="234">
        <v>90</v>
      </c>
      <c r="F228" s="161">
        <v>4.46</v>
      </c>
      <c r="G228" s="169">
        <f t="shared" si="164"/>
        <v>6.6899999999999995</v>
      </c>
      <c r="H228" s="169">
        <f t="shared" si="165"/>
        <v>1.3380000000000001</v>
      </c>
      <c r="I228" s="161">
        <f t="shared" si="163"/>
        <v>8.0279999999999987</v>
      </c>
    </row>
    <row r="229" spans="1:9" s="216" customFormat="1">
      <c r="A229" s="385" t="s">
        <v>669</v>
      </c>
      <c r="B229" s="350" t="s">
        <v>670</v>
      </c>
      <c r="C229" s="229" t="s">
        <v>671</v>
      </c>
      <c r="D229" s="420" t="s">
        <v>93</v>
      </c>
      <c r="E229" s="234">
        <v>10.8</v>
      </c>
      <c r="F229" s="161">
        <v>4.46</v>
      </c>
      <c r="G229" s="169">
        <f t="shared" si="164"/>
        <v>0.80280000000000007</v>
      </c>
      <c r="H229" s="169">
        <f t="shared" si="165"/>
        <v>0.16056000000000004</v>
      </c>
      <c r="I229" s="161">
        <f t="shared" si="163"/>
        <v>0.96336000000000011</v>
      </c>
    </row>
    <row r="230" spans="1:9" s="216" customFormat="1">
      <c r="A230" s="386"/>
      <c r="B230" s="352"/>
      <c r="C230" s="229" t="s">
        <v>672</v>
      </c>
      <c r="D230" s="421"/>
      <c r="E230" s="234">
        <v>19.2</v>
      </c>
      <c r="F230" s="161">
        <v>4.46</v>
      </c>
      <c r="G230" s="169">
        <f t="shared" ref="G230:G236" si="166">(E230/60)*F230</f>
        <v>1.4272</v>
      </c>
      <c r="H230" s="169">
        <f t="shared" ref="H230:H236" si="167">G230*20%</f>
        <v>0.28544000000000003</v>
      </c>
      <c r="I230" s="161">
        <f t="shared" si="163"/>
        <v>1.7126399999999999</v>
      </c>
    </row>
    <row r="231" spans="1:9" s="216" customFormat="1">
      <c r="A231" s="385">
        <v>3.13</v>
      </c>
      <c r="B231" s="422" t="s">
        <v>673</v>
      </c>
      <c r="C231" s="229" t="s">
        <v>674</v>
      </c>
      <c r="D231" s="420" t="s">
        <v>208</v>
      </c>
      <c r="E231" s="234">
        <v>117.6</v>
      </c>
      <c r="F231" s="161">
        <v>4.46</v>
      </c>
      <c r="G231" s="169">
        <f t="shared" si="166"/>
        <v>8.7416</v>
      </c>
      <c r="H231" s="169">
        <f t="shared" si="167"/>
        <v>1.7483200000000001</v>
      </c>
      <c r="I231" s="161">
        <f t="shared" si="163"/>
        <v>10.48992</v>
      </c>
    </row>
    <row r="232" spans="1:9" s="216" customFormat="1">
      <c r="A232" s="386"/>
      <c r="B232" s="423"/>
      <c r="C232" s="229" t="s">
        <v>675</v>
      </c>
      <c r="D232" s="421"/>
      <c r="E232" s="234">
        <v>34.799999999999997</v>
      </c>
      <c r="F232" s="161">
        <v>4.46</v>
      </c>
      <c r="G232" s="169">
        <f t="shared" si="166"/>
        <v>2.5867999999999998</v>
      </c>
      <c r="H232" s="169">
        <f t="shared" si="167"/>
        <v>0.51735999999999993</v>
      </c>
      <c r="I232" s="161">
        <f t="shared" si="163"/>
        <v>3.1041599999999998</v>
      </c>
    </row>
    <row r="233" spans="1:9" s="216" customFormat="1">
      <c r="A233" s="381">
        <v>3.14</v>
      </c>
      <c r="B233" s="350" t="s">
        <v>676</v>
      </c>
      <c r="C233" s="229" t="s">
        <v>677</v>
      </c>
      <c r="D233" s="417" t="s">
        <v>93</v>
      </c>
      <c r="E233" s="234">
        <v>30</v>
      </c>
      <c r="F233" s="161">
        <v>4.46</v>
      </c>
      <c r="G233" s="169">
        <f t="shared" si="166"/>
        <v>2.23</v>
      </c>
      <c r="H233" s="169">
        <f t="shared" si="167"/>
        <v>0.44600000000000001</v>
      </c>
      <c r="I233" s="161">
        <f t="shared" si="163"/>
        <v>2.6760000000000002</v>
      </c>
    </row>
    <row r="234" spans="1:9" s="216" customFormat="1">
      <c r="A234" s="398"/>
      <c r="B234" s="351"/>
      <c r="C234" s="229" t="s">
        <v>678</v>
      </c>
      <c r="D234" s="418"/>
      <c r="E234" s="234">
        <v>14.4</v>
      </c>
      <c r="F234" s="161">
        <v>4.46</v>
      </c>
      <c r="G234" s="169">
        <f t="shared" si="166"/>
        <v>1.0704</v>
      </c>
      <c r="H234" s="169">
        <f t="shared" si="167"/>
        <v>0.21408000000000002</v>
      </c>
      <c r="I234" s="161">
        <f t="shared" si="163"/>
        <v>1.2844800000000001</v>
      </c>
    </row>
    <row r="235" spans="1:9" s="216" customFormat="1">
      <c r="A235" s="398"/>
      <c r="B235" s="351"/>
      <c r="C235" s="229" t="s">
        <v>679</v>
      </c>
      <c r="D235" s="418"/>
      <c r="E235" s="234">
        <v>36.6</v>
      </c>
      <c r="F235" s="161">
        <v>4.46</v>
      </c>
      <c r="G235" s="169">
        <f t="shared" si="166"/>
        <v>2.7206000000000001</v>
      </c>
      <c r="H235" s="169">
        <f t="shared" si="167"/>
        <v>0.54412000000000005</v>
      </c>
      <c r="I235" s="161">
        <f t="shared" si="163"/>
        <v>3.2647200000000001</v>
      </c>
    </row>
    <row r="236" spans="1:9" s="216" customFormat="1">
      <c r="A236" s="382"/>
      <c r="B236" s="352"/>
      <c r="C236" s="229" t="s">
        <v>680</v>
      </c>
      <c r="D236" s="419"/>
      <c r="E236" s="234">
        <v>51.6</v>
      </c>
      <c r="F236" s="161">
        <v>4.46</v>
      </c>
      <c r="G236" s="169">
        <f t="shared" si="166"/>
        <v>3.8355999999999999</v>
      </c>
      <c r="H236" s="169">
        <f t="shared" si="167"/>
        <v>0.76712000000000002</v>
      </c>
      <c r="I236" s="161">
        <f t="shared" si="163"/>
        <v>4.6027199999999997</v>
      </c>
    </row>
    <row r="237" spans="1:9" s="216" customFormat="1">
      <c r="A237" s="381" t="s">
        <v>681</v>
      </c>
      <c r="B237" s="350" t="s">
        <v>684</v>
      </c>
      <c r="C237" s="229" t="s">
        <v>682</v>
      </c>
      <c r="D237" s="417" t="s">
        <v>93</v>
      </c>
      <c r="E237" s="234">
        <v>2.2999999999999998</v>
      </c>
      <c r="F237" s="161">
        <v>4.46</v>
      </c>
      <c r="G237" s="169">
        <f t="shared" ref="G237:G240" si="168">(E237/60)*F237</f>
        <v>0.17096666666666666</v>
      </c>
      <c r="H237" s="169">
        <f t="shared" ref="H237:H240" si="169">G237*20%</f>
        <v>3.4193333333333333E-2</v>
      </c>
      <c r="I237" s="161">
        <f t="shared" si="163"/>
        <v>0.20515999999999998</v>
      </c>
    </row>
    <row r="238" spans="1:9" s="216" customFormat="1">
      <c r="A238" s="398"/>
      <c r="B238" s="351"/>
      <c r="C238" s="229" t="s">
        <v>683</v>
      </c>
      <c r="D238" s="418"/>
      <c r="E238" s="234">
        <v>2.8</v>
      </c>
      <c r="F238" s="161">
        <v>4.46</v>
      </c>
      <c r="G238" s="169">
        <f t="shared" si="168"/>
        <v>0.20813333333333331</v>
      </c>
      <c r="H238" s="169">
        <f t="shared" si="169"/>
        <v>4.1626666666666666E-2</v>
      </c>
      <c r="I238" s="161">
        <f t="shared" si="163"/>
        <v>0.24975999999999998</v>
      </c>
    </row>
    <row r="239" spans="1:9" s="216" customFormat="1">
      <c r="A239" s="398"/>
      <c r="B239" s="351"/>
      <c r="C239" s="229" t="s">
        <v>685</v>
      </c>
      <c r="D239" s="418"/>
      <c r="E239" s="234">
        <v>2.6</v>
      </c>
      <c r="F239" s="161">
        <v>4.46</v>
      </c>
      <c r="G239" s="169">
        <f t="shared" si="168"/>
        <v>0.19326666666666667</v>
      </c>
      <c r="H239" s="169">
        <f t="shared" si="169"/>
        <v>3.8653333333333338E-2</v>
      </c>
      <c r="I239" s="161">
        <f t="shared" si="163"/>
        <v>0.23192000000000002</v>
      </c>
    </row>
    <row r="240" spans="1:9" s="216" customFormat="1">
      <c r="A240" s="382"/>
      <c r="B240" s="352"/>
      <c r="C240" s="229" t="s">
        <v>686</v>
      </c>
      <c r="D240" s="419"/>
      <c r="E240" s="234">
        <v>3.2</v>
      </c>
      <c r="F240" s="161">
        <v>4.46</v>
      </c>
      <c r="G240" s="169">
        <f t="shared" si="168"/>
        <v>0.23786666666666667</v>
      </c>
      <c r="H240" s="169">
        <f t="shared" si="169"/>
        <v>4.7573333333333336E-2</v>
      </c>
      <c r="I240" s="161">
        <f t="shared" si="163"/>
        <v>0.28544000000000003</v>
      </c>
    </row>
    <row r="241" spans="1:10" s="216" customFormat="1">
      <c r="A241" s="228" t="s">
        <v>687</v>
      </c>
      <c r="B241" s="223" t="s">
        <v>688</v>
      </c>
      <c r="C241" s="224"/>
      <c r="D241" s="47" t="s">
        <v>689</v>
      </c>
      <c r="E241" s="234">
        <v>48</v>
      </c>
      <c r="F241" s="161">
        <v>4.46</v>
      </c>
      <c r="G241" s="169">
        <f t="shared" ref="G241:G247" si="170">(E241/60)*F241</f>
        <v>3.5680000000000001</v>
      </c>
      <c r="H241" s="169">
        <f t="shared" ref="H241:H247" si="171">G241*20%</f>
        <v>0.71360000000000001</v>
      </c>
      <c r="I241" s="161">
        <f t="shared" si="163"/>
        <v>4.2816000000000001</v>
      </c>
    </row>
    <row r="242" spans="1:10" s="216" customFormat="1">
      <c r="A242" s="228">
        <v>3.17</v>
      </c>
      <c r="B242" s="303" t="s">
        <v>690</v>
      </c>
      <c r="C242" s="304"/>
      <c r="D242" s="47" t="s">
        <v>93</v>
      </c>
      <c r="E242" s="234">
        <v>5.4</v>
      </c>
      <c r="F242" s="161">
        <v>4.46</v>
      </c>
      <c r="G242" s="169">
        <f t="shared" si="170"/>
        <v>0.40140000000000003</v>
      </c>
      <c r="H242" s="169">
        <f t="shared" si="171"/>
        <v>8.0280000000000018E-2</v>
      </c>
      <c r="I242" s="161">
        <f t="shared" si="163"/>
        <v>0.48168000000000005</v>
      </c>
    </row>
    <row r="243" spans="1:10" s="216" customFormat="1">
      <c r="A243" s="228" t="s">
        <v>691</v>
      </c>
      <c r="B243" s="223" t="s">
        <v>105</v>
      </c>
      <c r="C243" s="224"/>
      <c r="D243" s="47" t="s">
        <v>93</v>
      </c>
      <c r="E243" s="234">
        <v>17.399999999999999</v>
      </c>
      <c r="F243" s="161">
        <v>4.46</v>
      </c>
      <c r="G243" s="169">
        <f t="shared" si="170"/>
        <v>1.2933999999999999</v>
      </c>
      <c r="H243" s="169">
        <f t="shared" si="171"/>
        <v>0.25867999999999997</v>
      </c>
      <c r="I243" s="161">
        <f t="shared" si="163"/>
        <v>1.5520799999999999</v>
      </c>
    </row>
    <row r="244" spans="1:10" s="216" customFormat="1">
      <c r="A244" s="228">
        <v>3.19</v>
      </c>
      <c r="B244" s="223" t="s">
        <v>135</v>
      </c>
      <c r="C244" s="225" t="s">
        <v>692</v>
      </c>
      <c r="D244" s="47" t="s">
        <v>693</v>
      </c>
      <c r="E244" s="234">
        <v>90</v>
      </c>
      <c r="F244" s="161">
        <v>4.46</v>
      </c>
      <c r="G244" s="169">
        <f t="shared" si="170"/>
        <v>6.6899999999999995</v>
      </c>
      <c r="H244" s="169">
        <f t="shared" si="171"/>
        <v>1.3380000000000001</v>
      </c>
      <c r="I244" s="161">
        <f t="shared" si="163"/>
        <v>8.0279999999999987</v>
      </c>
    </row>
    <row r="245" spans="1:10" s="216" customFormat="1">
      <c r="A245" s="228" t="s">
        <v>694</v>
      </c>
      <c r="B245" s="223" t="s">
        <v>136</v>
      </c>
      <c r="C245" s="224"/>
      <c r="D245" s="47" t="s">
        <v>93</v>
      </c>
      <c r="E245" s="234">
        <v>4.8</v>
      </c>
      <c r="F245" s="161">
        <v>4.46</v>
      </c>
      <c r="G245" s="169">
        <f t="shared" si="170"/>
        <v>0.35680000000000001</v>
      </c>
      <c r="H245" s="169">
        <f t="shared" si="171"/>
        <v>7.1360000000000007E-2</v>
      </c>
      <c r="I245" s="161">
        <f t="shared" si="163"/>
        <v>0.42815999999999999</v>
      </c>
    </row>
    <row r="246" spans="1:10" s="216" customFormat="1">
      <c r="A246" s="402">
        <v>3.21</v>
      </c>
      <c r="B246" s="353" t="s">
        <v>695</v>
      </c>
      <c r="C246" s="224" t="s">
        <v>197</v>
      </c>
      <c r="D246" s="47" t="s">
        <v>93</v>
      </c>
      <c r="E246" s="234">
        <v>15</v>
      </c>
      <c r="F246" s="161">
        <v>4.46</v>
      </c>
      <c r="G246" s="169">
        <f t="shared" si="170"/>
        <v>1.115</v>
      </c>
      <c r="H246" s="169">
        <f t="shared" si="171"/>
        <v>0.223</v>
      </c>
      <c r="I246" s="161">
        <f t="shared" si="163"/>
        <v>1.3380000000000001</v>
      </c>
    </row>
    <row r="247" spans="1:10" s="216" customFormat="1">
      <c r="A247" s="404"/>
      <c r="B247" s="443"/>
      <c r="C247" s="224" t="s">
        <v>85</v>
      </c>
      <c r="D247" s="47" t="s">
        <v>93</v>
      </c>
      <c r="E247" s="234">
        <v>21</v>
      </c>
      <c r="F247" s="161">
        <v>4.46</v>
      </c>
      <c r="G247" s="169">
        <f t="shared" si="170"/>
        <v>1.5609999999999999</v>
      </c>
      <c r="H247" s="169">
        <f t="shared" si="171"/>
        <v>0.31220000000000003</v>
      </c>
      <c r="I247" s="161">
        <f t="shared" si="163"/>
        <v>1.8732</v>
      </c>
    </row>
    <row r="248" spans="1:10" ht="24.75">
      <c r="A248" s="198">
        <v>4</v>
      </c>
      <c r="B248" s="373" t="s">
        <v>658</v>
      </c>
      <c r="C248" s="373"/>
      <c r="D248" s="211" t="s">
        <v>622</v>
      </c>
      <c r="E248" s="168">
        <v>112.8</v>
      </c>
      <c r="F248" s="161">
        <v>4.46</v>
      </c>
      <c r="G248" s="169">
        <f t="shared" si="161"/>
        <v>8.3848000000000003</v>
      </c>
      <c r="H248" s="169">
        <f t="shared" si="162"/>
        <v>1.6769600000000002</v>
      </c>
      <c r="I248" s="161">
        <f t="shared" si="163"/>
        <v>10.06176</v>
      </c>
    </row>
    <row r="249" spans="1:10" s="216" customFormat="1">
      <c r="A249" s="233">
        <v>5</v>
      </c>
      <c r="B249" s="424" t="s">
        <v>659</v>
      </c>
      <c r="C249" s="424"/>
      <c r="D249" s="424"/>
      <c r="E249" s="424"/>
      <c r="F249" s="424"/>
      <c r="G249" s="424"/>
      <c r="H249" s="424"/>
      <c r="I249" s="424"/>
    </row>
    <row r="250" spans="1:10">
      <c r="A250" s="226">
        <v>5.0999999999999996</v>
      </c>
      <c r="B250" s="368" t="s">
        <v>34</v>
      </c>
      <c r="C250" s="369"/>
      <c r="D250" s="198" t="s">
        <v>645</v>
      </c>
      <c r="E250" s="200">
        <v>12</v>
      </c>
      <c r="F250" s="161">
        <v>4.46</v>
      </c>
      <c r="G250" s="169">
        <f t="shared" ref="G250:G269" si="172">(E250/60)*F250</f>
        <v>0.89200000000000002</v>
      </c>
      <c r="H250" s="169">
        <f t="shared" ref="H250:H269" si="173">G250*20%</f>
        <v>0.1784</v>
      </c>
      <c r="I250" s="161">
        <f t="shared" ref="I250:I281" si="174">G250+H250</f>
        <v>1.0704</v>
      </c>
      <c r="J250" s="206"/>
    </row>
    <row r="251" spans="1:10">
      <c r="A251" s="425">
        <v>5.2</v>
      </c>
      <c r="B251" s="235" t="s">
        <v>646</v>
      </c>
      <c r="C251" s="235"/>
      <c r="D251" s="408" t="s">
        <v>645</v>
      </c>
      <c r="E251" s="163">
        <v>39.6</v>
      </c>
      <c r="F251" s="161">
        <v>4.46</v>
      </c>
      <c r="G251" s="169">
        <f t="shared" si="172"/>
        <v>2.9436</v>
      </c>
      <c r="H251" s="169">
        <f t="shared" si="173"/>
        <v>0.58872000000000002</v>
      </c>
      <c r="I251" s="161">
        <f t="shared" si="174"/>
        <v>3.5323199999999999</v>
      </c>
      <c r="J251" s="210"/>
    </row>
    <row r="252" spans="1:10">
      <c r="A252" s="425"/>
      <c r="B252" s="235" t="s">
        <v>647</v>
      </c>
      <c r="C252" s="235"/>
      <c r="D252" s="408"/>
      <c r="E252" s="163">
        <v>50.4</v>
      </c>
      <c r="F252" s="161">
        <v>4.46</v>
      </c>
      <c r="G252" s="169">
        <f t="shared" si="172"/>
        <v>3.7464</v>
      </c>
      <c r="H252" s="169">
        <f t="shared" si="173"/>
        <v>0.74928000000000006</v>
      </c>
      <c r="I252" s="161">
        <f t="shared" si="174"/>
        <v>4.4956800000000001</v>
      </c>
      <c r="J252" s="210"/>
    </row>
    <row r="253" spans="1:10" s="90" customFormat="1" ht="12.75" customHeight="1">
      <c r="A253" s="387">
        <v>5.3</v>
      </c>
      <c r="B253" s="407" t="s">
        <v>648</v>
      </c>
      <c r="C253" s="235" t="s">
        <v>649</v>
      </c>
      <c r="D253" s="408" t="s">
        <v>76</v>
      </c>
      <c r="E253" s="163">
        <v>15</v>
      </c>
      <c r="F253" s="161">
        <v>4.46</v>
      </c>
      <c r="G253" s="169">
        <f t="shared" si="172"/>
        <v>1.115</v>
      </c>
      <c r="H253" s="169">
        <f t="shared" si="173"/>
        <v>0.223</v>
      </c>
      <c r="I253" s="161">
        <f t="shared" si="174"/>
        <v>1.3380000000000001</v>
      </c>
      <c r="J253" s="210"/>
    </row>
    <row r="254" spans="1:10" ht="15" customHeight="1">
      <c r="A254" s="387"/>
      <c r="B254" s="407"/>
      <c r="C254" s="235" t="s">
        <v>650</v>
      </c>
      <c r="D254" s="408"/>
      <c r="E254" s="163">
        <v>12.6</v>
      </c>
      <c r="F254" s="161">
        <v>4.46</v>
      </c>
      <c r="G254" s="169">
        <f t="shared" si="172"/>
        <v>0.93659999999999999</v>
      </c>
      <c r="H254" s="169">
        <f t="shared" si="173"/>
        <v>0.18732000000000001</v>
      </c>
      <c r="I254" s="161">
        <f t="shared" si="174"/>
        <v>1.12392</v>
      </c>
      <c r="J254" s="210"/>
    </row>
    <row r="255" spans="1:10" ht="17.25" customHeight="1">
      <c r="A255" s="387"/>
      <c r="B255" s="407"/>
      <c r="C255" s="235" t="s">
        <v>651</v>
      </c>
      <c r="D255" s="408"/>
      <c r="E255" s="163">
        <v>4.8</v>
      </c>
      <c r="F255" s="161">
        <v>4.46</v>
      </c>
      <c r="G255" s="169">
        <f t="shared" si="172"/>
        <v>0.35680000000000001</v>
      </c>
      <c r="H255" s="169">
        <f t="shared" si="173"/>
        <v>7.1360000000000007E-2</v>
      </c>
      <c r="I255" s="161">
        <f t="shared" si="174"/>
        <v>0.42815999999999999</v>
      </c>
      <c r="J255" s="210"/>
    </row>
    <row r="256" spans="1:10">
      <c r="A256" s="231">
        <v>5.4</v>
      </c>
      <c r="B256" s="162" t="s">
        <v>95</v>
      </c>
      <c r="C256" s="162"/>
      <c r="D256" s="198" t="s">
        <v>76</v>
      </c>
      <c r="E256" s="163">
        <v>5.4</v>
      </c>
      <c r="F256" s="161">
        <v>4.46</v>
      </c>
      <c r="G256" s="169">
        <f t="shared" si="172"/>
        <v>0.40140000000000003</v>
      </c>
      <c r="H256" s="169">
        <f t="shared" si="173"/>
        <v>8.0280000000000018E-2</v>
      </c>
      <c r="I256" s="161">
        <f t="shared" si="174"/>
        <v>0.48168000000000005</v>
      </c>
      <c r="J256" s="210"/>
    </row>
    <row r="257" spans="1:10">
      <c r="A257" s="387">
        <v>5.5</v>
      </c>
      <c r="B257" s="384" t="s">
        <v>652</v>
      </c>
      <c r="C257" s="235" t="s">
        <v>653</v>
      </c>
      <c r="D257" s="408" t="s">
        <v>96</v>
      </c>
      <c r="E257" s="163">
        <v>14.4</v>
      </c>
      <c r="F257" s="161">
        <v>4.46</v>
      </c>
      <c r="G257" s="169">
        <f t="shared" si="172"/>
        <v>1.0704</v>
      </c>
      <c r="H257" s="169">
        <f t="shared" si="173"/>
        <v>0.21408000000000002</v>
      </c>
      <c r="I257" s="161">
        <f t="shared" si="174"/>
        <v>1.2844800000000001</v>
      </c>
      <c r="J257" s="210"/>
    </row>
    <row r="258" spans="1:10">
      <c r="A258" s="387"/>
      <c r="B258" s="384"/>
      <c r="C258" s="235" t="s">
        <v>654</v>
      </c>
      <c r="D258" s="408"/>
      <c r="E258" s="163">
        <v>12</v>
      </c>
      <c r="F258" s="161">
        <v>4.46</v>
      </c>
      <c r="G258" s="169">
        <f t="shared" si="172"/>
        <v>0.89200000000000002</v>
      </c>
      <c r="H258" s="169">
        <f t="shared" si="173"/>
        <v>0.1784</v>
      </c>
      <c r="I258" s="161">
        <f t="shared" si="174"/>
        <v>1.0704</v>
      </c>
      <c r="J258" s="210"/>
    </row>
    <row r="259" spans="1:10">
      <c r="A259" s="231">
        <v>5.6</v>
      </c>
      <c r="B259" s="368" t="s">
        <v>97</v>
      </c>
      <c r="C259" s="369"/>
      <c r="D259" s="222" t="s">
        <v>655</v>
      </c>
      <c r="E259" s="163">
        <v>4.8</v>
      </c>
      <c r="F259" s="161">
        <v>4.46</v>
      </c>
      <c r="G259" s="169">
        <f t="shared" si="172"/>
        <v>0.35680000000000001</v>
      </c>
      <c r="H259" s="169">
        <f t="shared" si="173"/>
        <v>7.1360000000000007E-2</v>
      </c>
      <c r="I259" s="161">
        <f t="shared" si="174"/>
        <v>0.42815999999999999</v>
      </c>
      <c r="J259" s="210"/>
    </row>
    <row r="260" spans="1:10">
      <c r="A260" s="231">
        <v>5.7</v>
      </c>
      <c r="B260" s="368" t="s">
        <v>98</v>
      </c>
      <c r="C260" s="369"/>
      <c r="D260" s="198" t="s">
        <v>655</v>
      </c>
      <c r="E260" s="163">
        <v>3</v>
      </c>
      <c r="F260" s="161">
        <v>4.46</v>
      </c>
      <c r="G260" s="169">
        <f t="shared" si="172"/>
        <v>0.223</v>
      </c>
      <c r="H260" s="169">
        <f t="shared" si="173"/>
        <v>4.4600000000000001E-2</v>
      </c>
      <c r="I260" s="161">
        <f t="shared" si="174"/>
        <v>0.2676</v>
      </c>
      <c r="J260" s="210"/>
    </row>
    <row r="261" spans="1:10">
      <c r="A261" s="231">
        <v>5.8</v>
      </c>
      <c r="B261" s="368" t="s">
        <v>99</v>
      </c>
      <c r="C261" s="369"/>
      <c r="D261" s="198" t="s">
        <v>655</v>
      </c>
      <c r="E261" s="163">
        <v>1.8</v>
      </c>
      <c r="F261" s="161">
        <v>4.46</v>
      </c>
      <c r="G261" s="169">
        <f t="shared" si="172"/>
        <v>0.1338</v>
      </c>
      <c r="H261" s="169">
        <f t="shared" si="173"/>
        <v>2.6760000000000003E-2</v>
      </c>
      <c r="I261" s="161">
        <f t="shared" si="174"/>
        <v>0.16056000000000001</v>
      </c>
      <c r="J261" s="210"/>
    </row>
    <row r="262" spans="1:10">
      <c r="A262" s="231">
        <v>5.9</v>
      </c>
      <c r="B262" s="368" t="s">
        <v>101</v>
      </c>
      <c r="C262" s="369"/>
      <c r="D262" s="198" t="s">
        <v>76</v>
      </c>
      <c r="E262" s="163">
        <v>34.799999999999997</v>
      </c>
      <c r="F262" s="161">
        <v>4.46</v>
      </c>
      <c r="G262" s="169">
        <f t="shared" si="172"/>
        <v>2.5867999999999998</v>
      </c>
      <c r="H262" s="169">
        <f t="shared" si="173"/>
        <v>0.51735999999999993</v>
      </c>
      <c r="I262" s="161">
        <f t="shared" si="174"/>
        <v>3.1041599999999998</v>
      </c>
      <c r="J262" s="210"/>
    </row>
    <row r="263" spans="1:10">
      <c r="A263" s="231">
        <v>5.0999999999999996</v>
      </c>
      <c r="B263" s="368" t="s">
        <v>100</v>
      </c>
      <c r="C263" s="369"/>
      <c r="D263" s="198" t="s">
        <v>76</v>
      </c>
      <c r="E263" s="163">
        <v>49.8</v>
      </c>
      <c r="F263" s="161">
        <v>4.46</v>
      </c>
      <c r="G263" s="169">
        <f t="shared" si="172"/>
        <v>3.7018</v>
      </c>
      <c r="H263" s="169">
        <f t="shared" si="173"/>
        <v>0.74036000000000002</v>
      </c>
      <c r="I263" s="161">
        <f t="shared" si="174"/>
        <v>4.4421600000000003</v>
      </c>
      <c r="J263" s="210"/>
    </row>
    <row r="264" spans="1:10">
      <c r="A264" s="383">
        <v>5.1100000000000003</v>
      </c>
      <c r="B264" s="384" t="s">
        <v>656</v>
      </c>
      <c r="C264" s="384"/>
      <c r="D264" s="385" t="s">
        <v>96</v>
      </c>
      <c r="E264" s="414">
        <v>10.199999999999999</v>
      </c>
      <c r="F264" s="161">
        <v>4.46</v>
      </c>
      <c r="G264" s="415">
        <f>(E264/60)*F264</f>
        <v>0.75819999999999987</v>
      </c>
      <c r="H264" s="415">
        <f t="shared" si="173"/>
        <v>0.15164</v>
      </c>
      <c r="I264" s="415">
        <f t="shared" si="174"/>
        <v>0.90983999999999987</v>
      </c>
      <c r="J264" s="210"/>
    </row>
    <row r="265" spans="1:10">
      <c r="A265" s="383"/>
      <c r="B265" s="384"/>
      <c r="C265" s="384"/>
      <c r="D265" s="386"/>
      <c r="E265" s="414"/>
      <c r="F265" s="161">
        <v>4.46</v>
      </c>
      <c r="G265" s="416"/>
      <c r="H265" s="416"/>
      <c r="I265" s="416"/>
      <c r="J265" s="210"/>
    </row>
    <row r="266" spans="1:10" ht="27.75" customHeight="1">
      <c r="A266" s="227">
        <v>5.12</v>
      </c>
      <c r="B266" s="384" t="s">
        <v>657</v>
      </c>
      <c r="C266" s="384"/>
      <c r="D266" s="228" t="s">
        <v>96</v>
      </c>
      <c r="E266" s="163">
        <v>20.399999999999999</v>
      </c>
      <c r="F266" s="161">
        <v>4.46</v>
      </c>
      <c r="G266" s="169">
        <f t="shared" si="172"/>
        <v>1.5163999999999997</v>
      </c>
      <c r="H266" s="169">
        <f t="shared" si="173"/>
        <v>0.30327999999999999</v>
      </c>
      <c r="I266" s="161">
        <f t="shared" si="174"/>
        <v>1.8196799999999997</v>
      </c>
      <c r="J266" s="210"/>
    </row>
    <row r="267" spans="1:10">
      <c r="A267" s="227">
        <v>5.13</v>
      </c>
      <c r="B267" s="446" t="s">
        <v>102</v>
      </c>
      <c r="C267" s="446"/>
      <c r="D267" s="198" t="s">
        <v>76</v>
      </c>
      <c r="E267" s="163">
        <v>4.8</v>
      </c>
      <c r="F267" s="161">
        <v>4.46</v>
      </c>
      <c r="G267" s="169">
        <f t="shared" si="172"/>
        <v>0.35680000000000001</v>
      </c>
      <c r="H267" s="169">
        <f t="shared" si="173"/>
        <v>7.1360000000000007E-2</v>
      </c>
      <c r="I267" s="161">
        <f t="shared" si="174"/>
        <v>0.42815999999999999</v>
      </c>
      <c r="J267" s="210"/>
    </row>
    <row r="268" spans="1:10">
      <c r="A268" s="227">
        <v>5.14</v>
      </c>
      <c r="B268" s="368" t="s">
        <v>133</v>
      </c>
      <c r="C268" s="369"/>
      <c r="D268" s="198" t="s">
        <v>76</v>
      </c>
      <c r="E268" s="163">
        <v>72</v>
      </c>
      <c r="F268" s="161">
        <v>4.46</v>
      </c>
      <c r="G268" s="169">
        <f t="shared" si="172"/>
        <v>5.3519999999999994</v>
      </c>
      <c r="H268" s="169">
        <f t="shared" si="173"/>
        <v>1.0704</v>
      </c>
      <c r="I268" s="161">
        <f t="shared" si="174"/>
        <v>6.4223999999999997</v>
      </c>
      <c r="J268" s="210"/>
    </row>
    <row r="269" spans="1:10">
      <c r="A269" s="227">
        <v>5.15</v>
      </c>
      <c r="B269" s="366" t="s">
        <v>134</v>
      </c>
      <c r="C269" s="367"/>
      <c r="D269" s="198" t="s">
        <v>76</v>
      </c>
      <c r="E269" s="163">
        <v>85.2</v>
      </c>
      <c r="F269" s="161">
        <v>4.46</v>
      </c>
      <c r="G269" s="169">
        <f t="shared" si="172"/>
        <v>6.3332000000000006</v>
      </c>
      <c r="H269" s="169">
        <f t="shared" si="173"/>
        <v>1.2666400000000002</v>
      </c>
      <c r="I269" s="161">
        <f t="shared" si="174"/>
        <v>7.5998400000000004</v>
      </c>
      <c r="J269" s="210"/>
    </row>
    <row r="270" spans="1:10">
      <c r="A270" s="228">
        <v>5.16</v>
      </c>
      <c r="B270" s="370" t="s">
        <v>662</v>
      </c>
      <c r="C270" s="372"/>
      <c r="D270" s="198" t="s">
        <v>76</v>
      </c>
      <c r="E270" s="163">
        <v>119.4</v>
      </c>
      <c r="F270" s="161">
        <v>4.46</v>
      </c>
      <c r="G270" s="169">
        <f>(E270/60)*F270</f>
        <v>8.8753999999999991</v>
      </c>
      <c r="H270" s="169">
        <f>G270*20%</f>
        <v>1.77508</v>
      </c>
      <c r="I270" s="161">
        <f t="shared" si="174"/>
        <v>10.650479999999998</v>
      </c>
      <c r="J270" s="210"/>
    </row>
    <row r="271" spans="1:10">
      <c r="A271" s="243">
        <v>6</v>
      </c>
      <c r="B271" s="240" t="s">
        <v>663</v>
      </c>
      <c r="C271" s="240"/>
      <c r="D271" s="242"/>
      <c r="E271" s="245"/>
      <c r="F271" s="15"/>
      <c r="G271" s="15"/>
      <c r="H271" s="15"/>
      <c r="I271" s="161"/>
      <c r="J271" s="210"/>
    </row>
    <row r="272" spans="1:10">
      <c r="A272" s="381">
        <v>6.1</v>
      </c>
      <c r="B272" s="388" t="s">
        <v>696</v>
      </c>
      <c r="C272" s="235" t="s">
        <v>197</v>
      </c>
      <c r="D272" s="385" t="s">
        <v>697</v>
      </c>
      <c r="E272" s="163">
        <v>348</v>
      </c>
      <c r="F272" s="161">
        <v>4.46</v>
      </c>
      <c r="G272" s="169">
        <f t="shared" ref="G272:G281" si="175">(E272/60)*F272</f>
        <v>25.867999999999999</v>
      </c>
      <c r="H272" s="169">
        <f t="shared" ref="H272:H297" si="176">G272*20%</f>
        <v>5.1736000000000004</v>
      </c>
      <c r="I272" s="161">
        <f t="shared" si="174"/>
        <v>31.041599999999999</v>
      </c>
      <c r="J272" s="210"/>
    </row>
    <row r="273" spans="1:10">
      <c r="A273" s="382"/>
      <c r="B273" s="389"/>
      <c r="C273" s="235" t="s">
        <v>85</v>
      </c>
      <c r="D273" s="386"/>
      <c r="E273" s="163">
        <v>534</v>
      </c>
      <c r="F273" s="161">
        <v>4.46</v>
      </c>
      <c r="G273" s="169">
        <f t="shared" si="175"/>
        <v>39.694000000000003</v>
      </c>
      <c r="H273" s="169">
        <f t="shared" si="176"/>
        <v>7.9388000000000005</v>
      </c>
      <c r="I273" s="161">
        <f t="shared" si="174"/>
        <v>47.632800000000003</v>
      </c>
      <c r="J273" s="210"/>
    </row>
    <row r="274" spans="1:10">
      <c r="A274" s="228" t="s">
        <v>698</v>
      </c>
      <c r="B274" s="370" t="s">
        <v>699</v>
      </c>
      <c r="C274" s="372"/>
      <c r="D274" s="198" t="s">
        <v>93</v>
      </c>
      <c r="E274" s="163">
        <v>34.799999999999997</v>
      </c>
      <c r="F274" s="161">
        <v>4.46</v>
      </c>
      <c r="G274" s="169">
        <f t="shared" si="175"/>
        <v>2.5867999999999998</v>
      </c>
      <c r="H274" s="169">
        <f t="shared" si="176"/>
        <v>0.51735999999999993</v>
      </c>
      <c r="I274" s="161">
        <f t="shared" si="174"/>
        <v>3.1041599999999998</v>
      </c>
      <c r="J274" s="210"/>
    </row>
    <row r="275" spans="1:10">
      <c r="A275" s="381" t="s">
        <v>700</v>
      </c>
      <c r="B275" s="388" t="s">
        <v>701</v>
      </c>
      <c r="C275" s="235" t="s">
        <v>702</v>
      </c>
      <c r="D275" s="198" t="s">
        <v>93</v>
      </c>
      <c r="E275" s="163">
        <v>52.2</v>
      </c>
      <c r="F275" s="161">
        <v>4.46</v>
      </c>
      <c r="G275" s="169">
        <f t="shared" si="175"/>
        <v>3.8801999999999999</v>
      </c>
      <c r="H275" s="169">
        <f t="shared" si="176"/>
        <v>0.77604000000000006</v>
      </c>
      <c r="I275" s="161">
        <f t="shared" si="174"/>
        <v>4.6562400000000004</v>
      </c>
      <c r="J275" s="210"/>
    </row>
    <row r="276" spans="1:10">
      <c r="A276" s="382"/>
      <c r="B276" s="389"/>
      <c r="C276" s="235" t="s">
        <v>703</v>
      </c>
      <c r="D276" s="198" t="s">
        <v>693</v>
      </c>
      <c r="E276" s="163">
        <v>282</v>
      </c>
      <c r="F276" s="161">
        <v>4.46</v>
      </c>
      <c r="G276" s="169">
        <f t="shared" si="175"/>
        <v>20.962</v>
      </c>
      <c r="H276" s="169">
        <f t="shared" si="176"/>
        <v>4.1924000000000001</v>
      </c>
      <c r="I276" s="161">
        <f t="shared" si="174"/>
        <v>25.154399999999999</v>
      </c>
      <c r="J276" s="210"/>
    </row>
    <row r="277" spans="1:10">
      <c r="A277" s="381" t="s">
        <v>704</v>
      </c>
      <c r="B277" s="388" t="s">
        <v>705</v>
      </c>
      <c r="C277" s="235" t="s">
        <v>706</v>
      </c>
      <c r="D277" s="381" t="s">
        <v>93</v>
      </c>
      <c r="E277" s="163">
        <v>76.8</v>
      </c>
      <c r="F277" s="161">
        <v>4.46</v>
      </c>
      <c r="G277" s="169">
        <f t="shared" si="175"/>
        <v>5.7088000000000001</v>
      </c>
      <c r="H277" s="169">
        <f t="shared" si="176"/>
        <v>1.1417600000000001</v>
      </c>
      <c r="I277" s="161">
        <f t="shared" si="174"/>
        <v>6.8505599999999998</v>
      </c>
      <c r="J277" s="210"/>
    </row>
    <row r="278" spans="1:10">
      <c r="A278" s="382"/>
      <c r="B278" s="389"/>
      <c r="C278" s="235" t="s">
        <v>707</v>
      </c>
      <c r="D278" s="382"/>
      <c r="E278" s="163">
        <v>15</v>
      </c>
      <c r="F278" s="161">
        <v>4.46</v>
      </c>
      <c r="G278" s="169">
        <f t="shared" si="175"/>
        <v>1.115</v>
      </c>
      <c r="H278" s="169">
        <f t="shared" si="176"/>
        <v>0.223</v>
      </c>
      <c r="I278" s="161">
        <f t="shared" si="174"/>
        <v>1.3380000000000001</v>
      </c>
      <c r="J278" s="210"/>
    </row>
    <row r="279" spans="1:10">
      <c r="A279" s="381" t="s">
        <v>708</v>
      </c>
      <c r="B279" s="379" t="s">
        <v>709</v>
      </c>
      <c r="C279" s="235" t="s">
        <v>706</v>
      </c>
      <c r="D279" s="381" t="s">
        <v>93</v>
      </c>
      <c r="E279" s="163">
        <v>93</v>
      </c>
      <c r="F279" s="161">
        <v>4.46</v>
      </c>
      <c r="G279" s="169">
        <f t="shared" si="175"/>
        <v>6.9130000000000003</v>
      </c>
      <c r="H279" s="169">
        <f t="shared" si="176"/>
        <v>1.3826000000000001</v>
      </c>
      <c r="I279" s="161">
        <f t="shared" si="174"/>
        <v>8.2956000000000003</v>
      </c>
      <c r="J279" s="210"/>
    </row>
    <row r="280" spans="1:10">
      <c r="A280" s="382"/>
      <c r="B280" s="380"/>
      <c r="C280" s="235" t="s">
        <v>707</v>
      </c>
      <c r="D280" s="382"/>
      <c r="E280" s="163">
        <v>45</v>
      </c>
      <c r="F280" s="161">
        <v>4.46</v>
      </c>
      <c r="G280" s="169">
        <f t="shared" si="175"/>
        <v>3.3449999999999998</v>
      </c>
      <c r="H280" s="169">
        <f t="shared" si="176"/>
        <v>0.66900000000000004</v>
      </c>
      <c r="I280" s="161">
        <f t="shared" si="174"/>
        <v>4.0139999999999993</v>
      </c>
      <c r="J280" s="210"/>
    </row>
    <row r="281" spans="1:10">
      <c r="A281" s="228" t="s">
        <v>710</v>
      </c>
      <c r="B281" s="447" t="s">
        <v>104</v>
      </c>
      <c r="C281" s="448"/>
      <c r="D281" s="241" t="s">
        <v>711</v>
      </c>
      <c r="E281" s="163">
        <v>66</v>
      </c>
      <c r="F281" s="161">
        <v>4.46</v>
      </c>
      <c r="G281" s="169">
        <f t="shared" si="175"/>
        <v>4.9060000000000006</v>
      </c>
      <c r="H281" s="169">
        <f t="shared" si="176"/>
        <v>0.98120000000000018</v>
      </c>
      <c r="I281" s="161">
        <f t="shared" si="174"/>
        <v>5.8872000000000009</v>
      </c>
      <c r="J281" s="210"/>
    </row>
    <row r="282" spans="1:10">
      <c r="A282" s="228" t="s">
        <v>712</v>
      </c>
      <c r="B282" s="370" t="s">
        <v>713</v>
      </c>
      <c r="C282" s="371"/>
      <c r="D282" s="371"/>
      <c r="E282" s="371"/>
      <c r="F282" s="371"/>
      <c r="G282" s="371"/>
      <c r="H282" s="371"/>
      <c r="I282" s="372"/>
      <c r="J282" s="210"/>
    </row>
    <row r="283" spans="1:10">
      <c r="A283" s="230" t="s">
        <v>714</v>
      </c>
      <c r="B283" s="368" t="s">
        <v>715</v>
      </c>
      <c r="C283" s="369"/>
      <c r="D283" s="228" t="s">
        <v>106</v>
      </c>
      <c r="E283" s="163">
        <v>52.2</v>
      </c>
      <c r="F283" s="161">
        <v>4.46</v>
      </c>
      <c r="G283" s="169">
        <f t="shared" ref="G283:G286" si="177">(E283/60)*F283</f>
        <v>3.8801999999999999</v>
      </c>
      <c r="H283" s="169">
        <f t="shared" si="176"/>
        <v>0.77604000000000006</v>
      </c>
      <c r="I283" s="161">
        <f t="shared" ref="I283:I297" si="178">G283+H283</f>
        <v>4.6562400000000004</v>
      </c>
      <c r="J283" s="210"/>
    </row>
    <row r="284" spans="1:10" s="90" customFormat="1">
      <c r="A284" s="230" t="s">
        <v>716</v>
      </c>
      <c r="B284" s="364" t="s">
        <v>717</v>
      </c>
      <c r="C284" s="365"/>
      <c r="D284" s="228" t="s">
        <v>106</v>
      </c>
      <c r="E284" s="163">
        <v>80.400000000000006</v>
      </c>
      <c r="F284" s="161">
        <v>4.46</v>
      </c>
      <c r="G284" s="169">
        <f t="shared" si="177"/>
        <v>5.9763999999999999</v>
      </c>
      <c r="H284" s="169">
        <f t="shared" si="176"/>
        <v>1.1952800000000001</v>
      </c>
      <c r="I284" s="161">
        <f t="shared" si="178"/>
        <v>7.1716800000000003</v>
      </c>
      <c r="J284" s="210"/>
    </row>
    <row r="285" spans="1:10">
      <c r="A285" s="198" t="s">
        <v>718</v>
      </c>
      <c r="B285" s="368" t="s">
        <v>719</v>
      </c>
      <c r="C285" s="369"/>
      <c r="D285" s="228" t="s">
        <v>106</v>
      </c>
      <c r="E285" s="163">
        <v>109.8</v>
      </c>
      <c r="F285" s="161">
        <v>4.46</v>
      </c>
      <c r="G285" s="169">
        <f t="shared" si="177"/>
        <v>8.1617999999999995</v>
      </c>
      <c r="H285" s="169">
        <f t="shared" si="176"/>
        <v>1.63236</v>
      </c>
      <c r="I285" s="161">
        <f t="shared" si="178"/>
        <v>9.7941599999999998</v>
      </c>
      <c r="J285" s="210"/>
    </row>
    <row r="286" spans="1:10">
      <c r="A286" s="198" t="s">
        <v>720</v>
      </c>
      <c r="B286" s="368" t="s">
        <v>721</v>
      </c>
      <c r="C286" s="369"/>
      <c r="D286" s="228" t="s">
        <v>693</v>
      </c>
      <c r="E286" s="163">
        <v>28.2</v>
      </c>
      <c r="F286" s="161">
        <v>4.46</v>
      </c>
      <c r="G286" s="169">
        <f t="shared" si="177"/>
        <v>2.0962000000000001</v>
      </c>
      <c r="H286" s="169">
        <f t="shared" si="176"/>
        <v>0.41924000000000006</v>
      </c>
      <c r="I286" s="161">
        <f t="shared" si="178"/>
        <v>2.5154399999999999</v>
      </c>
      <c r="J286" s="210"/>
    </row>
    <row r="287" spans="1:10">
      <c r="A287" s="385" t="s">
        <v>722</v>
      </c>
      <c r="B287" s="392" t="s">
        <v>723</v>
      </c>
      <c r="C287" s="235" t="s">
        <v>724</v>
      </c>
      <c r="D287" s="381" t="s">
        <v>87</v>
      </c>
      <c r="E287" s="163">
        <v>21.6</v>
      </c>
      <c r="F287" s="161">
        <v>4.46</v>
      </c>
      <c r="G287" s="169">
        <f t="shared" ref="G287:G292" si="179">(E287/60)*F287</f>
        <v>1.6056000000000001</v>
      </c>
      <c r="H287" s="169">
        <f t="shared" si="176"/>
        <v>0.32112000000000007</v>
      </c>
      <c r="I287" s="161">
        <f t="shared" si="178"/>
        <v>1.9267200000000002</v>
      </c>
      <c r="J287" s="210"/>
    </row>
    <row r="288" spans="1:10">
      <c r="A288" s="386"/>
      <c r="B288" s="393"/>
      <c r="C288" s="244" t="s">
        <v>725</v>
      </c>
      <c r="D288" s="382"/>
      <c r="E288" s="163">
        <v>3.6</v>
      </c>
      <c r="F288" s="161">
        <v>4.46</v>
      </c>
      <c r="G288" s="169">
        <f t="shared" si="179"/>
        <v>0.2676</v>
      </c>
      <c r="H288" s="169">
        <f t="shared" si="176"/>
        <v>5.3520000000000005E-2</v>
      </c>
      <c r="I288" s="161">
        <f t="shared" si="178"/>
        <v>0.32112000000000002</v>
      </c>
      <c r="J288" s="210"/>
    </row>
    <row r="289" spans="1:10">
      <c r="A289" s="198" t="s">
        <v>726</v>
      </c>
      <c r="B289" s="370" t="s">
        <v>727</v>
      </c>
      <c r="C289" s="372"/>
      <c r="D289" s="228" t="s">
        <v>76</v>
      </c>
      <c r="E289" s="163">
        <v>7.2</v>
      </c>
      <c r="F289" s="161">
        <v>4.46</v>
      </c>
      <c r="G289" s="169">
        <f t="shared" si="179"/>
        <v>0.53520000000000001</v>
      </c>
      <c r="H289" s="169">
        <f t="shared" si="176"/>
        <v>0.10704000000000001</v>
      </c>
      <c r="I289" s="161">
        <f t="shared" si="178"/>
        <v>0.64224000000000003</v>
      </c>
      <c r="J289" s="210"/>
    </row>
    <row r="290" spans="1:10">
      <c r="A290" s="385" t="s">
        <v>728</v>
      </c>
      <c r="B290" s="394" t="s">
        <v>729</v>
      </c>
      <c r="C290" s="235" t="s">
        <v>730</v>
      </c>
      <c r="D290" s="381" t="s">
        <v>733</v>
      </c>
      <c r="E290" s="246">
        <v>28.8</v>
      </c>
      <c r="F290" s="161">
        <v>4.46</v>
      </c>
      <c r="G290" s="169">
        <f t="shared" si="179"/>
        <v>2.1408</v>
      </c>
      <c r="H290" s="169">
        <f t="shared" si="176"/>
        <v>0.42816000000000004</v>
      </c>
      <c r="I290" s="161">
        <f t="shared" si="178"/>
        <v>2.5689600000000001</v>
      </c>
      <c r="J290" s="210"/>
    </row>
    <row r="291" spans="1:10">
      <c r="A291" s="397"/>
      <c r="B291" s="395"/>
      <c r="C291" s="235" t="s">
        <v>731</v>
      </c>
      <c r="D291" s="398"/>
      <c r="E291" s="246">
        <v>31.8</v>
      </c>
      <c r="F291" s="161">
        <v>4.46</v>
      </c>
      <c r="G291" s="169">
        <f t="shared" si="179"/>
        <v>2.3637999999999999</v>
      </c>
      <c r="H291" s="169">
        <f t="shared" si="176"/>
        <v>0.47276000000000001</v>
      </c>
      <c r="I291" s="161">
        <f t="shared" si="178"/>
        <v>2.83656</v>
      </c>
      <c r="J291" s="210"/>
    </row>
    <row r="292" spans="1:10">
      <c r="A292" s="386"/>
      <c r="B292" s="396"/>
      <c r="C292" s="235" t="s">
        <v>732</v>
      </c>
      <c r="D292" s="382"/>
      <c r="E292" s="246">
        <v>34.799999999999997</v>
      </c>
      <c r="F292" s="161">
        <v>4.46</v>
      </c>
      <c r="G292" s="169">
        <f t="shared" si="179"/>
        <v>2.5867999999999998</v>
      </c>
      <c r="H292" s="169">
        <f t="shared" si="176"/>
        <v>0.51735999999999993</v>
      </c>
      <c r="I292" s="161">
        <f t="shared" si="178"/>
        <v>3.1041599999999998</v>
      </c>
      <c r="J292" s="210"/>
    </row>
    <row r="293" spans="1:10">
      <c r="A293" s="198" t="s">
        <v>734</v>
      </c>
      <c r="B293" s="235" t="s">
        <v>735</v>
      </c>
      <c r="C293" s="235"/>
      <c r="D293" s="198" t="s">
        <v>76</v>
      </c>
      <c r="E293" s="236">
        <v>16.2</v>
      </c>
      <c r="F293" s="161">
        <v>4.46</v>
      </c>
      <c r="G293" s="169">
        <f t="shared" ref="G293:G295" si="180">(E293/60)*F293</f>
        <v>1.2041999999999997</v>
      </c>
      <c r="H293" s="169">
        <f t="shared" si="176"/>
        <v>0.24083999999999994</v>
      </c>
      <c r="I293" s="161">
        <f t="shared" si="178"/>
        <v>1.4450399999999997</v>
      </c>
      <c r="J293" s="206"/>
    </row>
    <row r="294" spans="1:10" ht="28.5" customHeight="1">
      <c r="A294" s="198" t="s">
        <v>736</v>
      </c>
      <c r="B294" s="399" t="s">
        <v>737</v>
      </c>
      <c r="C294" s="400"/>
      <c r="D294" s="228" t="s">
        <v>76</v>
      </c>
      <c r="E294" s="162">
        <v>10.199999999999999</v>
      </c>
      <c r="F294" s="161">
        <v>4.46</v>
      </c>
      <c r="G294" s="169">
        <f t="shared" si="180"/>
        <v>0.75819999999999987</v>
      </c>
      <c r="H294" s="169">
        <f t="shared" si="176"/>
        <v>0.15164</v>
      </c>
      <c r="I294" s="161">
        <f t="shared" si="178"/>
        <v>0.90983999999999987</v>
      </c>
      <c r="J294" s="206"/>
    </row>
    <row r="295" spans="1:10">
      <c r="A295" s="401" t="s">
        <v>738</v>
      </c>
      <c r="B295" s="384" t="s">
        <v>759</v>
      </c>
      <c r="C295" s="186" t="s">
        <v>739</v>
      </c>
      <c r="D295" s="402" t="s">
        <v>76</v>
      </c>
      <c r="E295" s="162">
        <v>25.2</v>
      </c>
      <c r="F295" s="161">
        <v>4.46</v>
      </c>
      <c r="G295" s="169">
        <f t="shared" si="180"/>
        <v>1.8732</v>
      </c>
      <c r="H295" s="169">
        <f t="shared" si="176"/>
        <v>0.37464000000000003</v>
      </c>
      <c r="I295" s="161">
        <f t="shared" si="178"/>
        <v>2.2478400000000001</v>
      </c>
      <c r="J295" s="206"/>
    </row>
    <row r="296" spans="1:10">
      <c r="A296" s="401"/>
      <c r="B296" s="384"/>
      <c r="C296" s="235" t="s">
        <v>740</v>
      </c>
      <c r="D296" s="403"/>
      <c r="E296" s="163">
        <v>27.6</v>
      </c>
      <c r="F296" s="161">
        <v>4.46</v>
      </c>
      <c r="G296" s="169">
        <f t="shared" ref="G296:G297" si="181">(E296/60)*F296</f>
        <v>2.0516000000000001</v>
      </c>
      <c r="H296" s="169">
        <f t="shared" si="176"/>
        <v>0.41032000000000002</v>
      </c>
      <c r="I296" s="161">
        <f t="shared" si="178"/>
        <v>2.4619200000000001</v>
      </c>
      <c r="J296" s="206"/>
    </row>
    <row r="297" spans="1:10">
      <c r="A297" s="401"/>
      <c r="B297" s="384"/>
      <c r="C297" s="235" t="s">
        <v>741</v>
      </c>
      <c r="D297" s="404"/>
      <c r="E297" s="163">
        <v>33.6</v>
      </c>
      <c r="F297" s="161">
        <v>4.46</v>
      </c>
      <c r="G297" s="169">
        <f t="shared" si="181"/>
        <v>2.4976000000000003</v>
      </c>
      <c r="H297" s="169">
        <f t="shared" si="176"/>
        <v>0.49952000000000008</v>
      </c>
      <c r="I297" s="161">
        <f t="shared" si="178"/>
        <v>2.9971200000000002</v>
      </c>
      <c r="J297" s="206"/>
    </row>
    <row r="298" spans="1:10" s="216" customFormat="1">
      <c r="A298" s="264">
        <v>6.14</v>
      </c>
      <c r="B298" s="405" t="s">
        <v>760</v>
      </c>
      <c r="C298" s="406"/>
      <c r="D298" s="271" t="s">
        <v>96</v>
      </c>
      <c r="E298" s="284">
        <v>3.6</v>
      </c>
      <c r="F298" s="161">
        <v>4.46</v>
      </c>
      <c r="G298" s="169">
        <f t="shared" ref="G298:G305" si="182">(E298/60)*F298</f>
        <v>0.2676</v>
      </c>
      <c r="H298" s="169">
        <f t="shared" ref="H298:H305" si="183">G298*20%</f>
        <v>5.3520000000000005E-2</v>
      </c>
      <c r="I298" s="161">
        <f t="shared" ref="I298:I305" si="184">G298+H298</f>
        <v>0.32112000000000002</v>
      </c>
      <c r="J298" s="266"/>
    </row>
    <row r="299" spans="1:10">
      <c r="A299" s="401">
        <v>6.15</v>
      </c>
      <c r="B299" s="384" t="s">
        <v>761</v>
      </c>
      <c r="C299" s="269" t="s">
        <v>762</v>
      </c>
      <c r="D299" s="402" t="s">
        <v>764</v>
      </c>
      <c r="E299" s="163">
        <v>17.399999999999999</v>
      </c>
      <c r="F299" s="161">
        <v>4.46</v>
      </c>
      <c r="G299" s="169">
        <f t="shared" si="182"/>
        <v>1.2933999999999999</v>
      </c>
      <c r="H299" s="169">
        <f t="shared" si="183"/>
        <v>0.25867999999999997</v>
      </c>
      <c r="I299" s="161">
        <f t="shared" si="184"/>
        <v>1.5520799999999999</v>
      </c>
      <c r="J299" s="206"/>
    </row>
    <row r="300" spans="1:10">
      <c r="A300" s="401"/>
      <c r="B300" s="384"/>
      <c r="C300" s="269" t="s">
        <v>763</v>
      </c>
      <c r="D300" s="404"/>
      <c r="E300" s="163">
        <v>22.2</v>
      </c>
      <c r="F300" s="161">
        <v>4.46</v>
      </c>
      <c r="G300" s="169">
        <f t="shared" si="182"/>
        <v>1.6501999999999999</v>
      </c>
      <c r="H300" s="169">
        <f t="shared" si="183"/>
        <v>0.33004</v>
      </c>
      <c r="I300" s="161">
        <f t="shared" si="184"/>
        <v>1.9802399999999998</v>
      </c>
    </row>
    <row r="301" spans="1:10" ht="30" customHeight="1">
      <c r="A301" s="270">
        <v>6.16</v>
      </c>
      <c r="B301" s="399" t="s">
        <v>765</v>
      </c>
      <c r="C301" s="400"/>
      <c r="D301" s="287" t="s">
        <v>766</v>
      </c>
      <c r="E301" s="162">
        <v>16.2</v>
      </c>
      <c r="F301" s="161">
        <v>4.46</v>
      </c>
      <c r="G301" s="169">
        <f t="shared" si="182"/>
        <v>1.2041999999999997</v>
      </c>
      <c r="H301" s="169">
        <f t="shared" si="183"/>
        <v>0.24083999999999994</v>
      </c>
      <c r="I301" s="169">
        <f t="shared" si="184"/>
        <v>1.4450399999999997</v>
      </c>
    </row>
    <row r="302" spans="1:10">
      <c r="A302" s="270">
        <v>6.17</v>
      </c>
      <c r="B302" s="384" t="s">
        <v>767</v>
      </c>
      <c r="C302" s="384"/>
      <c r="D302" s="186" t="s">
        <v>768</v>
      </c>
      <c r="E302" s="163">
        <v>10.8</v>
      </c>
      <c r="F302" s="161">
        <v>4.46</v>
      </c>
      <c r="G302" s="169">
        <f t="shared" si="182"/>
        <v>0.80280000000000007</v>
      </c>
      <c r="H302" s="169">
        <f t="shared" si="183"/>
        <v>0.16056000000000004</v>
      </c>
      <c r="I302" s="161">
        <f t="shared" si="184"/>
        <v>0.96336000000000011</v>
      </c>
    </row>
    <row r="303" spans="1:10">
      <c r="A303" s="272">
        <v>6.18</v>
      </c>
      <c r="B303" s="390" t="s">
        <v>769</v>
      </c>
      <c r="C303" s="391"/>
      <c r="D303" s="283" t="s">
        <v>770</v>
      </c>
      <c r="E303" s="285">
        <v>4.8</v>
      </c>
      <c r="F303" s="161">
        <v>4.46</v>
      </c>
      <c r="G303" s="268">
        <f t="shared" si="182"/>
        <v>0.35680000000000001</v>
      </c>
      <c r="H303" s="268">
        <f t="shared" si="183"/>
        <v>7.1360000000000007E-2</v>
      </c>
      <c r="I303" s="286">
        <f t="shared" si="184"/>
        <v>0.42815999999999999</v>
      </c>
    </row>
    <row r="304" spans="1:10" ht="15.75" customHeight="1">
      <c r="A304" s="288">
        <v>6.19</v>
      </c>
      <c r="B304" s="444" t="s">
        <v>771</v>
      </c>
      <c r="C304" s="445"/>
      <c r="D304" s="237" t="s">
        <v>772</v>
      </c>
      <c r="E304" s="289">
        <v>14.4</v>
      </c>
      <c r="F304" s="161">
        <v>4.46</v>
      </c>
      <c r="G304" s="237">
        <f t="shared" si="182"/>
        <v>1.0704</v>
      </c>
      <c r="H304" s="237">
        <f t="shared" si="183"/>
        <v>0.21408000000000002</v>
      </c>
      <c r="I304" s="237">
        <f t="shared" si="184"/>
        <v>1.2844800000000001</v>
      </c>
    </row>
    <row r="305" spans="1:9" ht="15.75" customHeight="1">
      <c r="A305" s="288">
        <v>6.2</v>
      </c>
      <c r="B305" s="444" t="s">
        <v>773</v>
      </c>
      <c r="C305" s="445"/>
      <c r="D305" s="237" t="s">
        <v>76</v>
      </c>
      <c r="E305" s="289">
        <v>35.4</v>
      </c>
      <c r="F305" s="161">
        <v>4.46</v>
      </c>
      <c r="G305" s="237">
        <f t="shared" si="182"/>
        <v>2.6313999999999997</v>
      </c>
      <c r="H305" s="237">
        <f t="shared" si="183"/>
        <v>0.52627999999999997</v>
      </c>
      <c r="I305" s="237">
        <f t="shared" si="184"/>
        <v>3.1576799999999996</v>
      </c>
    </row>
    <row r="306" spans="1:9" s="216" customFormat="1" ht="15.75" customHeight="1">
      <c r="A306" s="288">
        <v>6.21</v>
      </c>
      <c r="B306" s="290" t="s">
        <v>776</v>
      </c>
      <c r="C306" s="291"/>
      <c r="D306" s="237" t="s">
        <v>93</v>
      </c>
      <c r="E306" s="289">
        <v>22.2</v>
      </c>
      <c r="F306" s="161">
        <v>4.46</v>
      </c>
      <c r="G306" s="237">
        <f t="shared" ref="G306:G307" si="185">(E306/60)*F306</f>
        <v>1.6501999999999999</v>
      </c>
      <c r="H306" s="237">
        <f t="shared" ref="H306:H307" si="186">G306*20%</f>
        <v>0.33004</v>
      </c>
      <c r="I306" s="237">
        <f t="shared" ref="I306:I307" si="187">G306+H306</f>
        <v>1.9802399999999998</v>
      </c>
    </row>
    <row r="307" spans="1:9" s="216" customFormat="1" ht="15.75" customHeight="1">
      <c r="A307" s="288">
        <v>6.22</v>
      </c>
      <c r="B307" s="444" t="s">
        <v>777</v>
      </c>
      <c r="C307" s="445"/>
      <c r="D307" s="237" t="s">
        <v>93</v>
      </c>
      <c r="E307" s="289">
        <v>6.6</v>
      </c>
      <c r="F307" s="161">
        <v>4.46</v>
      </c>
      <c r="G307" s="237">
        <f t="shared" si="185"/>
        <v>0.49059999999999998</v>
      </c>
      <c r="H307" s="237">
        <f t="shared" si="186"/>
        <v>9.8119999999999999E-2</v>
      </c>
      <c r="I307" s="237">
        <f t="shared" si="187"/>
        <v>0.58872000000000002</v>
      </c>
    </row>
    <row r="308" spans="1:9" ht="15.75" customHeight="1">
      <c r="A308" s="288">
        <v>6.23</v>
      </c>
      <c r="B308" s="290" t="s">
        <v>774</v>
      </c>
      <c r="C308" s="291"/>
      <c r="D308" s="237" t="s">
        <v>775</v>
      </c>
      <c r="E308" s="237">
        <v>2.4</v>
      </c>
      <c r="F308" s="161">
        <v>4.46</v>
      </c>
      <c r="G308" s="237">
        <f t="shared" ref="G308" si="188">(E308/60)*F308</f>
        <v>0.1784</v>
      </c>
      <c r="H308" s="237">
        <f t="shared" ref="H308" si="189">G308*20%</f>
        <v>3.5680000000000003E-2</v>
      </c>
      <c r="I308" s="237">
        <f t="shared" ref="I308" si="190">G308+H308</f>
        <v>0.21407999999999999</v>
      </c>
    </row>
    <row r="309" spans="1:9" ht="15.75">
      <c r="A309" s="48"/>
      <c r="B309" s="48"/>
      <c r="C309" s="48"/>
      <c r="D309" s="48"/>
      <c r="E309" s="48"/>
      <c r="F309" s="48"/>
      <c r="G309" s="48"/>
      <c r="H309" s="48"/>
      <c r="I309" s="48"/>
    </row>
    <row r="310" spans="1:9" ht="15.75">
      <c r="A310" s="71"/>
      <c r="B310" s="71"/>
      <c r="C310" s="71"/>
      <c r="D310" s="71"/>
      <c r="E310" s="71"/>
      <c r="F310" s="71"/>
      <c r="G310" s="71"/>
      <c r="H310" s="71"/>
      <c r="I310" s="71"/>
    </row>
    <row r="311" spans="1:9" ht="15.75">
      <c r="A311" s="71"/>
      <c r="B311" s="71"/>
      <c r="C311" s="71"/>
      <c r="D311" s="71"/>
      <c r="E311" s="71"/>
      <c r="F311" s="71"/>
      <c r="G311" s="71"/>
      <c r="H311" s="71"/>
      <c r="I311" s="71"/>
    </row>
    <row r="312" spans="1:9">
      <c r="A312" s="91"/>
      <c r="B312" s="91"/>
      <c r="C312" s="91"/>
      <c r="D312" s="91"/>
      <c r="E312" s="91"/>
      <c r="F312" s="91"/>
      <c r="G312" s="91"/>
      <c r="H312" s="91"/>
      <c r="I312" s="91"/>
    </row>
    <row r="313" spans="1:9">
      <c r="A313" s="91"/>
      <c r="B313" s="91"/>
      <c r="C313" s="91"/>
      <c r="D313" s="91"/>
      <c r="E313" s="91"/>
      <c r="F313" s="91"/>
      <c r="G313" s="91"/>
      <c r="H313" s="91"/>
      <c r="I313" s="91"/>
    </row>
    <row r="314" spans="1:9">
      <c r="A314" s="91"/>
      <c r="B314" s="91"/>
      <c r="C314" s="91"/>
      <c r="D314" s="91"/>
      <c r="E314" s="91"/>
      <c r="F314" s="91"/>
      <c r="G314" s="91"/>
      <c r="H314" s="91"/>
      <c r="I314" s="91"/>
    </row>
    <row r="315" spans="1:9">
      <c r="A315" s="91"/>
      <c r="B315" s="91"/>
      <c r="C315" s="91"/>
      <c r="D315" s="91"/>
      <c r="E315" s="91"/>
      <c r="F315" s="91"/>
      <c r="G315" s="91"/>
      <c r="H315" s="91"/>
      <c r="I315" s="91"/>
    </row>
    <row r="316" spans="1:9">
      <c r="A316" s="91"/>
      <c r="B316" s="91"/>
      <c r="C316" s="91"/>
      <c r="D316" s="91"/>
      <c r="E316" s="91"/>
      <c r="F316" s="91"/>
      <c r="G316" s="91"/>
      <c r="H316" s="91"/>
      <c r="I316" s="91"/>
    </row>
    <row r="317" spans="1:9">
      <c r="A317" s="91"/>
      <c r="B317" s="91"/>
      <c r="C317" s="91"/>
      <c r="D317" s="91"/>
      <c r="E317" s="91"/>
      <c r="F317" s="91"/>
      <c r="G317" s="91"/>
      <c r="H317" s="91"/>
      <c r="I317" s="91"/>
    </row>
    <row r="318" spans="1:9">
      <c r="A318" s="91"/>
      <c r="B318" s="91"/>
      <c r="C318" s="91"/>
      <c r="D318" s="91"/>
      <c r="E318" s="91"/>
      <c r="F318" s="91"/>
      <c r="G318" s="91"/>
      <c r="H318" s="91"/>
      <c r="I318" s="91"/>
    </row>
    <row r="319" spans="1:9">
      <c r="A319" s="91"/>
      <c r="B319" s="91"/>
      <c r="C319" s="91"/>
      <c r="D319" s="91"/>
      <c r="E319" s="91"/>
      <c r="F319" s="91"/>
      <c r="G319" s="91"/>
      <c r="H319" s="91"/>
      <c r="I319" s="91"/>
    </row>
    <row r="320" spans="1:9">
      <c r="A320" s="91"/>
      <c r="B320" s="91"/>
      <c r="C320" s="91"/>
      <c r="D320" s="91"/>
      <c r="E320" s="91"/>
      <c r="F320" s="91"/>
      <c r="G320" s="91"/>
      <c r="H320" s="91"/>
      <c r="I320" s="91"/>
    </row>
    <row r="321" spans="1:9">
      <c r="A321" s="91"/>
      <c r="B321" s="91"/>
      <c r="C321" s="91"/>
      <c r="D321" s="91"/>
      <c r="E321" s="91"/>
      <c r="F321" s="91"/>
      <c r="G321" s="91"/>
      <c r="H321" s="91"/>
      <c r="I321" s="91"/>
    </row>
    <row r="322" spans="1:9">
      <c r="A322" s="91"/>
      <c r="B322" s="91"/>
      <c r="C322" s="91"/>
      <c r="D322" s="91"/>
      <c r="E322" s="91"/>
      <c r="F322" s="91"/>
      <c r="G322" s="91"/>
      <c r="H322" s="91"/>
      <c r="I322" s="91"/>
    </row>
    <row r="323" spans="1:9">
      <c r="A323" s="91"/>
      <c r="B323" s="91"/>
      <c r="C323" s="91"/>
      <c r="D323" s="91"/>
      <c r="E323" s="91"/>
      <c r="F323" s="91"/>
      <c r="G323" s="91"/>
      <c r="H323" s="91"/>
      <c r="I323" s="91"/>
    </row>
    <row r="324" spans="1:9">
      <c r="A324" s="91"/>
      <c r="B324" s="91"/>
      <c r="C324" s="91"/>
      <c r="D324" s="91"/>
      <c r="E324" s="91"/>
      <c r="F324" s="91"/>
      <c r="G324" s="91"/>
      <c r="H324" s="91"/>
      <c r="I324" s="91"/>
    </row>
    <row r="325" spans="1:9">
      <c r="A325" s="91"/>
      <c r="B325" s="91"/>
      <c r="C325" s="91"/>
      <c r="D325" s="91"/>
      <c r="E325" s="91"/>
      <c r="F325" s="91"/>
      <c r="G325" s="91"/>
      <c r="H325" s="91"/>
      <c r="I325" s="91"/>
    </row>
    <row r="326" spans="1:9">
      <c r="A326" s="91"/>
      <c r="B326" s="91"/>
      <c r="C326" s="91"/>
      <c r="D326" s="91"/>
      <c r="E326" s="91"/>
      <c r="F326" s="91"/>
      <c r="G326" s="91"/>
      <c r="H326" s="91"/>
      <c r="I326" s="91"/>
    </row>
  </sheetData>
  <mergeCells count="331">
    <mergeCell ref="B304:C304"/>
    <mergeCell ref="B305:C305"/>
    <mergeCell ref="B307:C307"/>
    <mergeCell ref="I264:I265"/>
    <mergeCell ref="B250:C250"/>
    <mergeCell ref="B270:C270"/>
    <mergeCell ref="B269:C269"/>
    <mergeCell ref="B267:C267"/>
    <mergeCell ref="B268:C268"/>
    <mergeCell ref="B259:C259"/>
    <mergeCell ref="B260:C260"/>
    <mergeCell ref="B261:C261"/>
    <mergeCell ref="B262:C262"/>
    <mergeCell ref="B263:C263"/>
    <mergeCell ref="B266:C266"/>
    <mergeCell ref="D251:D252"/>
    <mergeCell ref="D272:D273"/>
    <mergeCell ref="B272:B273"/>
    <mergeCell ref="B281:C281"/>
    <mergeCell ref="B282:I282"/>
    <mergeCell ref="B283:C283"/>
    <mergeCell ref="B284:C284"/>
    <mergeCell ref="B285:C285"/>
    <mergeCell ref="B286:C286"/>
    <mergeCell ref="B224:C224"/>
    <mergeCell ref="B225:C225"/>
    <mergeCell ref="B248:C248"/>
    <mergeCell ref="B217:I217"/>
    <mergeCell ref="A218:A219"/>
    <mergeCell ref="A220:A221"/>
    <mergeCell ref="A213:A215"/>
    <mergeCell ref="B216:C216"/>
    <mergeCell ref="B218:B219"/>
    <mergeCell ref="D218:D219"/>
    <mergeCell ref="B220:B221"/>
    <mergeCell ref="D220:D221"/>
    <mergeCell ref="B222:C222"/>
    <mergeCell ref="B223:C223"/>
    <mergeCell ref="B213:B215"/>
    <mergeCell ref="B246:B247"/>
    <mergeCell ref="A246:A247"/>
    <mergeCell ref="A226:A228"/>
    <mergeCell ref="A229:A230"/>
    <mergeCell ref="A231:A232"/>
    <mergeCell ref="A233:A236"/>
    <mergeCell ref="A237:A240"/>
    <mergeCell ref="B207:I207"/>
    <mergeCell ref="D208:D209"/>
    <mergeCell ref="B211:C211"/>
    <mergeCell ref="B212:C212"/>
    <mergeCell ref="D211:D212"/>
    <mergeCell ref="B210:I210"/>
    <mergeCell ref="D213:D215"/>
    <mergeCell ref="B206:C206"/>
    <mergeCell ref="B208:C208"/>
    <mergeCell ref="B209:C209"/>
    <mergeCell ref="B200:C200"/>
    <mergeCell ref="B201:C201"/>
    <mergeCell ref="A197:A198"/>
    <mergeCell ref="D197:D198"/>
    <mergeCell ref="B202:I202"/>
    <mergeCell ref="B204:C204"/>
    <mergeCell ref="B203:I203"/>
    <mergeCell ref="B205:C205"/>
    <mergeCell ref="B191:C191"/>
    <mergeCell ref="B192:C192"/>
    <mergeCell ref="A193:A194"/>
    <mergeCell ref="B193:B194"/>
    <mergeCell ref="D193:D194"/>
    <mergeCell ref="B195:C195"/>
    <mergeCell ref="B196:C196"/>
    <mergeCell ref="B197:B198"/>
    <mergeCell ref="B199:C199"/>
    <mergeCell ref="A156:A159"/>
    <mergeCell ref="D156:D159"/>
    <mergeCell ref="B160:C160"/>
    <mergeCell ref="B149:C149"/>
    <mergeCell ref="B150:C150"/>
    <mergeCell ref="B151:C151"/>
    <mergeCell ref="D147:D151"/>
    <mergeCell ref="B153:B154"/>
    <mergeCell ref="A153:A154"/>
    <mergeCell ref="D153:D154"/>
    <mergeCell ref="B152:I152"/>
    <mergeCell ref="B120:C120"/>
    <mergeCell ref="D121:D122"/>
    <mergeCell ref="B123:C123"/>
    <mergeCell ref="A139:A141"/>
    <mergeCell ref="D139:D141"/>
    <mergeCell ref="B142:B143"/>
    <mergeCell ref="A142:A143"/>
    <mergeCell ref="D142:D143"/>
    <mergeCell ref="B144:B145"/>
    <mergeCell ref="A144:A145"/>
    <mergeCell ref="D144:D145"/>
    <mergeCell ref="A126:A127"/>
    <mergeCell ref="D126:D127"/>
    <mergeCell ref="B128:C128"/>
    <mergeCell ref="D129:D132"/>
    <mergeCell ref="B129:B132"/>
    <mergeCell ref="A129:A132"/>
    <mergeCell ref="A134:A135"/>
    <mergeCell ref="B134:B135"/>
    <mergeCell ref="D134:D135"/>
    <mergeCell ref="A137:A138"/>
    <mergeCell ref="B187:C187"/>
    <mergeCell ref="A10:A13"/>
    <mergeCell ref="B10:B13"/>
    <mergeCell ref="D10:D13"/>
    <mergeCell ref="D137:D138"/>
    <mergeCell ref="G10:G13"/>
    <mergeCell ref="A16:I16"/>
    <mergeCell ref="B17:C17"/>
    <mergeCell ref="A18:I18"/>
    <mergeCell ref="B19:B20"/>
    <mergeCell ref="A19:A20"/>
    <mergeCell ref="D19:D20"/>
    <mergeCell ref="B21:B22"/>
    <mergeCell ref="A21:A22"/>
    <mergeCell ref="D21:D22"/>
    <mergeCell ref="B24:C24"/>
    <mergeCell ref="F10:F13"/>
    <mergeCell ref="E10:E13"/>
    <mergeCell ref="H10:H13"/>
    <mergeCell ref="I10:I13"/>
    <mergeCell ref="A69:A70"/>
    <mergeCell ref="A71:A72"/>
    <mergeCell ref="A90:A91"/>
    <mergeCell ref="B90:B91"/>
    <mergeCell ref="B173:I173"/>
    <mergeCell ref="B186:C186"/>
    <mergeCell ref="B109:B110"/>
    <mergeCell ref="B124:C124"/>
    <mergeCell ref="B125:C125"/>
    <mergeCell ref="B126:B127"/>
    <mergeCell ref="B136:C136"/>
    <mergeCell ref="B137:B138"/>
    <mergeCell ref="B139:B141"/>
    <mergeCell ref="B147:C147"/>
    <mergeCell ref="B148:C148"/>
    <mergeCell ref="B155:C155"/>
    <mergeCell ref="B156:B159"/>
    <mergeCell ref="B169:C169"/>
    <mergeCell ref="B170:B172"/>
    <mergeCell ref="D166:D167"/>
    <mergeCell ref="B168:C168"/>
    <mergeCell ref="B111:C111"/>
    <mergeCell ref="B112:C112"/>
    <mergeCell ref="B113:B114"/>
    <mergeCell ref="B133:C133"/>
    <mergeCell ref="B146:I146"/>
    <mergeCell ref="B163:I163"/>
    <mergeCell ref="B164:C164"/>
    <mergeCell ref="B51:C51"/>
    <mergeCell ref="B60:B63"/>
    <mergeCell ref="B57:B58"/>
    <mergeCell ref="B47:C47"/>
    <mergeCell ref="B48:C48"/>
    <mergeCell ref="B49:C49"/>
    <mergeCell ref="B52:C52"/>
    <mergeCell ref="A15:D15"/>
    <mergeCell ref="A27:A28"/>
    <mergeCell ref="A35:A36"/>
    <mergeCell ref="D35:D36"/>
    <mergeCell ref="B37:C37"/>
    <mergeCell ref="B38:C38"/>
    <mergeCell ref="B39:C39"/>
    <mergeCell ref="A40:A41"/>
    <mergeCell ref="B40:B41"/>
    <mergeCell ref="D40:D41"/>
    <mergeCell ref="A29:A31"/>
    <mergeCell ref="B29:B31"/>
    <mergeCell ref="B35:B36"/>
    <mergeCell ref="A94:A95"/>
    <mergeCell ref="B94:B95"/>
    <mergeCell ref="D94:D95"/>
    <mergeCell ref="B96:B97"/>
    <mergeCell ref="A96:A97"/>
    <mergeCell ref="D96:D97"/>
    <mergeCell ref="B83:C83"/>
    <mergeCell ref="B84:C84"/>
    <mergeCell ref="B85:B87"/>
    <mergeCell ref="A85:A87"/>
    <mergeCell ref="D85:D87"/>
    <mergeCell ref="B88:C88"/>
    <mergeCell ref="B89:C89"/>
    <mergeCell ref="A5:I5"/>
    <mergeCell ref="A6:I6"/>
    <mergeCell ref="A7:I7"/>
    <mergeCell ref="A8:I8"/>
    <mergeCell ref="B32:B34"/>
    <mergeCell ref="A32:A34"/>
    <mergeCell ref="D32:D34"/>
    <mergeCell ref="A74:A75"/>
    <mergeCell ref="B42:B43"/>
    <mergeCell ref="A42:A43"/>
    <mergeCell ref="D42:D43"/>
    <mergeCell ref="A44:A45"/>
    <mergeCell ref="D44:D45"/>
    <mergeCell ref="B46:C46"/>
    <mergeCell ref="B14:C14"/>
    <mergeCell ref="B25:C25"/>
    <mergeCell ref="D27:D28"/>
    <mergeCell ref="B27:B28"/>
    <mergeCell ref="B66:C66"/>
    <mergeCell ref="B67:C67"/>
    <mergeCell ref="B44:B45"/>
    <mergeCell ref="B64:I64"/>
    <mergeCell ref="B65:C65"/>
    <mergeCell ref="B50:C50"/>
    <mergeCell ref="A60:A63"/>
    <mergeCell ref="D60:D63"/>
    <mergeCell ref="B68:C68"/>
    <mergeCell ref="D69:D70"/>
    <mergeCell ref="D71:D72"/>
    <mergeCell ref="B71:B72"/>
    <mergeCell ref="B117:C117"/>
    <mergeCell ref="B118:C118"/>
    <mergeCell ref="B119:C119"/>
    <mergeCell ref="B74:B75"/>
    <mergeCell ref="D74:D75"/>
    <mergeCell ref="B76:C76"/>
    <mergeCell ref="B77:B78"/>
    <mergeCell ref="B82:I82"/>
    <mergeCell ref="A113:A114"/>
    <mergeCell ref="D113:D114"/>
    <mergeCell ref="B115:B116"/>
    <mergeCell ref="A115:A116"/>
    <mergeCell ref="B100:B108"/>
    <mergeCell ref="D100:D101"/>
    <mergeCell ref="D103:D106"/>
    <mergeCell ref="D107:D108"/>
    <mergeCell ref="B92:C92"/>
    <mergeCell ref="B93:C93"/>
    <mergeCell ref="D57:D58"/>
    <mergeCell ref="A251:A252"/>
    <mergeCell ref="A109:A110"/>
    <mergeCell ref="A98:I98"/>
    <mergeCell ref="A100:A108"/>
    <mergeCell ref="D115:D116"/>
    <mergeCell ref="C10:C13"/>
    <mergeCell ref="B188:C188"/>
    <mergeCell ref="A189:A190"/>
    <mergeCell ref="B189:B190"/>
    <mergeCell ref="D189:D190"/>
    <mergeCell ref="B175:C175"/>
    <mergeCell ref="B176:B180"/>
    <mergeCell ref="A176:A180"/>
    <mergeCell ref="D176:D180"/>
    <mergeCell ref="B181:B183"/>
    <mergeCell ref="A181:A183"/>
    <mergeCell ref="D181:D183"/>
    <mergeCell ref="B185:I185"/>
    <mergeCell ref="B165:C165"/>
    <mergeCell ref="B166:B167"/>
    <mergeCell ref="A166:A167"/>
    <mergeCell ref="B121:B122"/>
    <mergeCell ref="A121:A122"/>
    <mergeCell ref="E264:E265"/>
    <mergeCell ref="G264:G265"/>
    <mergeCell ref="H264:H265"/>
    <mergeCell ref="B226:B228"/>
    <mergeCell ref="D226:D228"/>
    <mergeCell ref="B229:B230"/>
    <mergeCell ref="D229:D230"/>
    <mergeCell ref="B231:B232"/>
    <mergeCell ref="D231:D232"/>
    <mergeCell ref="B233:B236"/>
    <mergeCell ref="D233:D236"/>
    <mergeCell ref="B237:B240"/>
    <mergeCell ref="D237:D240"/>
    <mergeCell ref="B242:C242"/>
    <mergeCell ref="B249:I249"/>
    <mergeCell ref="D257:D258"/>
    <mergeCell ref="A253:A255"/>
    <mergeCell ref="B253:B255"/>
    <mergeCell ref="D253:D255"/>
    <mergeCell ref="D109:D110"/>
    <mergeCell ref="D90:D91"/>
    <mergeCell ref="B73:I73"/>
    <mergeCell ref="B53:C53"/>
    <mergeCell ref="B54:C54"/>
    <mergeCell ref="B55:C55"/>
    <mergeCell ref="B56:C56"/>
    <mergeCell ref="A170:A172"/>
    <mergeCell ref="D170:D172"/>
    <mergeCell ref="A77:A78"/>
    <mergeCell ref="D77:D78"/>
    <mergeCell ref="B79:B81"/>
    <mergeCell ref="A79:A81"/>
    <mergeCell ref="D79:D81"/>
    <mergeCell ref="A99:I99"/>
    <mergeCell ref="A57:A58"/>
    <mergeCell ref="B59:C59"/>
    <mergeCell ref="B69:B70"/>
    <mergeCell ref="B174:C174"/>
    <mergeCell ref="B161:C161"/>
    <mergeCell ref="B162:I162"/>
    <mergeCell ref="B303:C303"/>
    <mergeCell ref="B287:B288"/>
    <mergeCell ref="D287:D288"/>
    <mergeCell ref="A287:A288"/>
    <mergeCell ref="B289:C289"/>
    <mergeCell ref="B290:B292"/>
    <mergeCell ref="A290:A292"/>
    <mergeCell ref="D290:D292"/>
    <mergeCell ref="B294:C294"/>
    <mergeCell ref="B295:B297"/>
    <mergeCell ref="A295:A297"/>
    <mergeCell ref="D295:D297"/>
    <mergeCell ref="B298:C298"/>
    <mergeCell ref="B299:B300"/>
    <mergeCell ref="A299:A300"/>
    <mergeCell ref="D299:D300"/>
    <mergeCell ref="B301:C301"/>
    <mergeCell ref="B302:C302"/>
    <mergeCell ref="B279:B280"/>
    <mergeCell ref="A279:A280"/>
    <mergeCell ref="D279:D280"/>
    <mergeCell ref="A264:A265"/>
    <mergeCell ref="B264:C265"/>
    <mergeCell ref="D264:D265"/>
    <mergeCell ref="A272:A273"/>
    <mergeCell ref="B274:C274"/>
    <mergeCell ref="A257:A258"/>
    <mergeCell ref="B257:B258"/>
    <mergeCell ref="B275:B276"/>
    <mergeCell ref="A275:A276"/>
    <mergeCell ref="D277:D278"/>
    <mergeCell ref="B277:B278"/>
    <mergeCell ref="A277:A27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0"/>
  <sheetViews>
    <sheetView view="pageBreakPreview" topLeftCell="G1" zoomScaleSheetLayoutView="100" workbookViewId="0">
      <selection activeCell="B20" sqref="B20"/>
    </sheetView>
  </sheetViews>
  <sheetFormatPr defaultRowHeight="15"/>
  <cols>
    <col min="1" max="1" width="2.7109375" hidden="1" customWidth="1"/>
    <col min="2" max="2" width="44.28515625" hidden="1" customWidth="1"/>
    <col min="3" max="3" width="0.140625" hidden="1" customWidth="1"/>
    <col min="4" max="4" width="10.85546875" hidden="1" customWidth="1"/>
    <col min="5" max="5" width="11.140625" hidden="1" customWidth="1"/>
    <col min="6" max="6" width="6.7109375" style="216" hidden="1" customWidth="1"/>
    <col min="7" max="7" width="3.85546875" customWidth="1"/>
    <col min="8" max="8" width="54.28515625" customWidth="1"/>
    <col min="9" max="9" width="11.140625" customWidth="1"/>
    <col min="10" max="10" width="23" customWidth="1"/>
    <col min="11" max="11" width="0.140625" hidden="1" customWidth="1"/>
    <col min="12" max="12" width="2.140625" hidden="1" customWidth="1"/>
    <col min="13" max="13" width="2.85546875" hidden="1" customWidth="1"/>
  </cols>
  <sheetData>
    <row r="1" spans="1:12">
      <c r="A1" s="14"/>
      <c r="B1" s="14"/>
      <c r="C1" s="14" t="s">
        <v>110</v>
      </c>
      <c r="D1" s="14"/>
      <c r="E1" s="14"/>
      <c r="F1" s="14"/>
      <c r="G1" s="14"/>
      <c r="H1" s="14"/>
      <c r="I1" s="14" t="s">
        <v>110</v>
      </c>
      <c r="J1" s="14"/>
      <c r="K1" s="14"/>
      <c r="L1" s="14"/>
    </row>
    <row r="2" spans="1:12">
      <c r="A2" s="14"/>
      <c r="B2" s="14"/>
      <c r="C2" s="14" t="s">
        <v>78</v>
      </c>
      <c r="D2" s="14"/>
      <c r="E2" s="14"/>
      <c r="F2" s="14"/>
      <c r="G2" s="14"/>
      <c r="H2" s="14"/>
      <c r="I2" s="14" t="s">
        <v>78</v>
      </c>
      <c r="J2" s="14"/>
      <c r="K2" s="14"/>
      <c r="L2" s="14"/>
    </row>
    <row r="3" spans="1:12">
      <c r="A3" s="14"/>
      <c r="B3" s="14"/>
      <c r="C3" s="14" t="s">
        <v>783</v>
      </c>
      <c r="D3" s="14"/>
      <c r="E3" s="14"/>
      <c r="F3" s="14"/>
      <c r="G3" s="14"/>
      <c r="H3" s="14"/>
      <c r="I3" s="14" t="s">
        <v>783</v>
      </c>
      <c r="J3" s="14"/>
      <c r="K3" s="14"/>
      <c r="L3" s="14"/>
    </row>
    <row r="4" spans="1:12">
      <c r="A4" s="14"/>
      <c r="B4" s="14"/>
      <c r="C4" s="14" t="s">
        <v>785</v>
      </c>
      <c r="D4" s="14"/>
      <c r="E4" s="14"/>
      <c r="F4" s="14"/>
      <c r="G4" s="14"/>
      <c r="H4" s="14"/>
      <c r="I4" s="14" t="s">
        <v>785</v>
      </c>
      <c r="J4" s="14"/>
      <c r="K4" s="14"/>
      <c r="L4" s="14"/>
    </row>
    <row r="5" spans="1:12" ht="15" customHeight="1">
      <c r="A5" s="459" t="s">
        <v>5</v>
      </c>
      <c r="B5" s="459"/>
      <c r="C5" s="459"/>
      <c r="D5" s="459"/>
      <c r="E5" s="459"/>
      <c r="F5" s="273"/>
      <c r="G5" s="459" t="s">
        <v>115</v>
      </c>
      <c r="H5" s="459"/>
      <c r="I5" s="459"/>
      <c r="J5" s="459"/>
      <c r="K5" s="459"/>
      <c r="L5" s="459"/>
    </row>
    <row r="6" spans="1:12" ht="15" customHeight="1">
      <c r="A6" s="459" t="s">
        <v>111</v>
      </c>
      <c r="B6" s="459"/>
      <c r="C6" s="459"/>
      <c r="D6" s="459"/>
      <c r="E6" s="459"/>
      <c r="F6" s="273"/>
      <c r="G6" s="459" t="s">
        <v>111</v>
      </c>
      <c r="H6" s="459"/>
      <c r="I6" s="459"/>
      <c r="J6" s="459"/>
      <c r="K6" s="459"/>
      <c r="L6" s="459"/>
    </row>
    <row r="7" spans="1:12" ht="15" customHeight="1">
      <c r="A7" s="459"/>
      <c r="B7" s="459"/>
      <c r="C7" s="459"/>
      <c r="D7" s="459"/>
      <c r="E7" s="459"/>
      <c r="F7" s="273"/>
      <c r="G7" s="459"/>
      <c r="H7" s="459"/>
      <c r="I7" s="459"/>
      <c r="J7" s="459"/>
      <c r="K7" s="459"/>
      <c r="L7" s="459"/>
    </row>
    <row r="8" spans="1:12" ht="8.25" customHeight="1">
      <c r="A8" s="14"/>
      <c r="B8" s="14"/>
      <c r="C8" s="462"/>
      <c r="D8" s="462"/>
      <c r="E8" s="14"/>
      <c r="F8" s="14"/>
      <c r="G8" s="21"/>
      <c r="H8" s="21"/>
      <c r="I8" s="460"/>
      <c r="J8" s="460"/>
      <c r="K8" s="21"/>
      <c r="L8" s="21"/>
    </row>
    <row r="9" spans="1:12" ht="13.5" hidden="1" customHeight="1">
      <c r="A9" s="14"/>
      <c r="B9" s="14"/>
      <c r="C9" s="14"/>
      <c r="D9" s="14"/>
      <c r="E9" s="14"/>
      <c r="F9" s="14"/>
      <c r="G9" s="21"/>
      <c r="H9" s="21"/>
      <c r="I9" s="21"/>
      <c r="J9" s="21"/>
      <c r="K9" s="21"/>
      <c r="L9" s="21"/>
    </row>
    <row r="10" spans="1:12" ht="15.75" hidden="1">
      <c r="A10" s="14"/>
      <c r="B10" s="14"/>
      <c r="C10" s="14"/>
      <c r="D10" s="14"/>
      <c r="E10" s="14"/>
      <c r="F10" s="14"/>
      <c r="G10" s="21"/>
      <c r="H10" s="21"/>
      <c r="I10" s="21"/>
      <c r="J10" s="21"/>
      <c r="K10" s="21"/>
      <c r="L10" s="21"/>
    </row>
    <row r="11" spans="1:12" ht="0.75" hidden="1" customHeight="1">
      <c r="A11" s="14"/>
      <c r="B11" s="14"/>
      <c r="C11" s="14"/>
      <c r="D11" s="14"/>
      <c r="E11" s="14"/>
      <c r="F11" s="14"/>
      <c r="G11" s="21"/>
      <c r="H11" s="21"/>
      <c r="I11" s="21"/>
      <c r="J11" s="21"/>
      <c r="K11" s="21"/>
      <c r="L11" s="21"/>
    </row>
    <row r="12" spans="1:12" ht="74.25" customHeight="1">
      <c r="A12" s="275"/>
      <c r="B12" s="265" t="s">
        <v>107</v>
      </c>
      <c r="C12" s="204" t="s">
        <v>745</v>
      </c>
      <c r="D12" s="276" t="s">
        <v>109</v>
      </c>
      <c r="E12" s="204" t="s">
        <v>746</v>
      </c>
      <c r="F12" s="204"/>
      <c r="G12" s="275"/>
      <c r="H12" s="294" t="s">
        <v>107</v>
      </c>
      <c r="I12" s="49" t="s">
        <v>116</v>
      </c>
      <c r="J12" s="292" t="s">
        <v>757</v>
      </c>
      <c r="K12" s="293"/>
      <c r="L12" s="263"/>
    </row>
    <row r="13" spans="1:12" ht="15.75">
      <c r="A13" s="275">
        <v>1</v>
      </c>
      <c r="B13" s="275" t="s">
        <v>780</v>
      </c>
      <c r="C13" s="277">
        <v>50</v>
      </c>
      <c r="D13" s="278">
        <v>5.28</v>
      </c>
      <c r="E13" s="279">
        <f t="shared" ref="E13:E18" si="0">(C13/60)*D13</f>
        <v>4.4000000000000004</v>
      </c>
      <c r="F13" s="280"/>
      <c r="G13" s="275">
        <v>1</v>
      </c>
      <c r="H13" s="275" t="s">
        <v>788</v>
      </c>
      <c r="I13" s="295" t="s">
        <v>114</v>
      </c>
      <c r="J13" s="281">
        <f>E13+E19</f>
        <v>5.16</v>
      </c>
      <c r="K13" s="277"/>
      <c r="L13" s="297"/>
    </row>
    <row r="14" spans="1:12" ht="15.75">
      <c r="A14" s="275">
        <v>2</v>
      </c>
      <c r="B14" s="275" t="s">
        <v>743</v>
      </c>
      <c r="C14" s="275">
        <v>35</v>
      </c>
      <c r="D14" s="278">
        <v>5.28</v>
      </c>
      <c r="E14" s="279">
        <f t="shared" si="0"/>
        <v>3.0800000000000005</v>
      </c>
      <c r="F14" s="280"/>
      <c r="G14" s="275">
        <v>2</v>
      </c>
      <c r="H14" s="275" t="s">
        <v>743</v>
      </c>
      <c r="I14" s="295" t="s">
        <v>114</v>
      </c>
      <c r="J14" s="281">
        <f>E14+D66+E19</f>
        <v>4.33</v>
      </c>
      <c r="K14" s="282"/>
      <c r="L14" s="296"/>
    </row>
    <row r="15" spans="1:12" ht="15.75">
      <c r="A15" s="275">
        <v>3</v>
      </c>
      <c r="B15" s="275" t="s">
        <v>112</v>
      </c>
      <c r="C15" s="275">
        <v>15</v>
      </c>
      <c r="D15" s="278">
        <v>5.28</v>
      </c>
      <c r="E15" s="279">
        <f t="shared" si="0"/>
        <v>1.32</v>
      </c>
      <c r="F15" s="280"/>
      <c r="G15" s="275">
        <v>3</v>
      </c>
      <c r="H15" s="275" t="s">
        <v>758</v>
      </c>
      <c r="I15" s="295" t="s">
        <v>114</v>
      </c>
      <c r="J15" s="281">
        <f>E15</f>
        <v>1.32</v>
      </c>
      <c r="K15" s="282"/>
      <c r="L15" s="296"/>
    </row>
    <row r="16" spans="1:12" ht="15.75">
      <c r="A16" s="275">
        <v>4</v>
      </c>
      <c r="B16" s="275" t="s">
        <v>108</v>
      </c>
      <c r="C16" s="275">
        <v>17</v>
      </c>
      <c r="D16" s="278">
        <v>5.28</v>
      </c>
      <c r="E16" s="279">
        <f t="shared" si="0"/>
        <v>1.496</v>
      </c>
      <c r="F16" s="280"/>
      <c r="G16" s="275">
        <v>4</v>
      </c>
      <c r="H16" s="275" t="s">
        <v>108</v>
      </c>
      <c r="I16" s="295" t="s">
        <v>114</v>
      </c>
      <c r="J16" s="281">
        <f>E16</f>
        <v>1.496</v>
      </c>
      <c r="K16" s="282"/>
      <c r="L16" s="296"/>
    </row>
    <row r="17" spans="1:12" ht="15.75">
      <c r="A17" s="275">
        <v>5</v>
      </c>
      <c r="B17" s="275" t="s">
        <v>742</v>
      </c>
      <c r="C17" s="275">
        <v>30</v>
      </c>
      <c r="D17" s="278">
        <v>5.28</v>
      </c>
      <c r="E17" s="279">
        <f t="shared" si="0"/>
        <v>2.64</v>
      </c>
      <c r="F17" s="280"/>
      <c r="G17" s="275">
        <v>5</v>
      </c>
      <c r="H17" s="275" t="s">
        <v>742</v>
      </c>
      <c r="I17" s="295" t="s">
        <v>114</v>
      </c>
      <c r="J17" s="281">
        <f>E17</f>
        <v>2.64</v>
      </c>
      <c r="K17" s="282"/>
      <c r="L17" s="296"/>
    </row>
    <row r="18" spans="1:12" ht="15.75">
      <c r="A18" s="275">
        <v>6</v>
      </c>
      <c r="B18" s="275" t="s">
        <v>744</v>
      </c>
      <c r="C18" s="275">
        <v>50</v>
      </c>
      <c r="D18" s="278">
        <v>5.28</v>
      </c>
      <c r="E18" s="279">
        <f t="shared" si="0"/>
        <v>4.4000000000000004</v>
      </c>
      <c r="F18" s="280"/>
      <c r="G18" s="275">
        <v>6</v>
      </c>
      <c r="H18" s="275" t="s">
        <v>744</v>
      </c>
      <c r="I18" s="295" t="s">
        <v>114</v>
      </c>
      <c r="J18" s="281">
        <f>E18</f>
        <v>4.4000000000000004</v>
      </c>
      <c r="K18" s="282"/>
      <c r="L18" s="296"/>
    </row>
    <row r="19" spans="1:12" ht="15.75">
      <c r="A19" s="275">
        <v>7</v>
      </c>
      <c r="B19" s="275" t="s">
        <v>113</v>
      </c>
      <c r="C19" s="275">
        <v>10</v>
      </c>
      <c r="D19" s="278">
        <v>5.28</v>
      </c>
      <c r="E19" s="280">
        <v>0.76</v>
      </c>
      <c r="F19" s="280"/>
      <c r="G19" s="275">
        <v>7</v>
      </c>
      <c r="H19" s="275" t="s">
        <v>778</v>
      </c>
      <c r="I19" s="275" t="s">
        <v>117</v>
      </c>
      <c r="J19" s="281">
        <f>E20+E19</f>
        <v>6.04</v>
      </c>
      <c r="K19" s="282"/>
      <c r="L19" s="296"/>
    </row>
    <row r="20" spans="1:12" ht="15.75">
      <c r="A20" s="275">
        <v>8</v>
      </c>
      <c r="B20" s="275" t="s">
        <v>747</v>
      </c>
      <c r="C20" s="275">
        <v>60</v>
      </c>
      <c r="D20" s="278">
        <v>5.28</v>
      </c>
      <c r="E20" s="279">
        <f t="shared" ref="E20:E21" si="1">(C20/60)*D20</f>
        <v>5.28</v>
      </c>
      <c r="F20" s="275"/>
      <c r="G20" s="275">
        <v>8</v>
      </c>
      <c r="H20" s="275" t="s">
        <v>779</v>
      </c>
      <c r="I20" s="275" t="s">
        <v>117</v>
      </c>
      <c r="J20" s="152">
        <f>E21+E19</f>
        <v>8.24</v>
      </c>
      <c r="K20" s="275"/>
      <c r="L20" s="296"/>
    </row>
    <row r="21" spans="1:12" ht="15.75">
      <c r="A21" s="275">
        <v>9</v>
      </c>
      <c r="B21" s="275" t="s">
        <v>748</v>
      </c>
      <c r="C21" s="275">
        <v>85</v>
      </c>
      <c r="D21" s="278">
        <v>5.28</v>
      </c>
      <c r="E21" s="279">
        <f t="shared" si="1"/>
        <v>7.48</v>
      </c>
      <c r="F21" s="275"/>
      <c r="G21" s="275"/>
      <c r="H21" s="275"/>
      <c r="I21" s="275"/>
      <c r="J21" s="20"/>
      <c r="K21" s="275"/>
      <c r="L21" s="296"/>
    </row>
    <row r="22" spans="1:12" ht="15.75">
      <c r="A22" s="275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96"/>
    </row>
    <row r="23" spans="1:12" s="216" customFormat="1" ht="15.7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2" s="216" customFormat="1" ht="15.7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1:12" ht="15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5.75">
      <c r="A26" s="21"/>
      <c r="B26" s="21" t="s">
        <v>752</v>
      </c>
      <c r="C26" s="21" t="s">
        <v>755</v>
      </c>
      <c r="D26" s="21"/>
      <c r="E26" s="21"/>
      <c r="F26" s="21"/>
      <c r="G26" s="21"/>
      <c r="H26" s="21" t="s">
        <v>753</v>
      </c>
      <c r="I26" s="267" t="s">
        <v>185</v>
      </c>
      <c r="J26" s="21"/>
      <c r="K26" s="21"/>
      <c r="L26" s="21"/>
    </row>
    <row r="27" spans="1:12" ht="15.75">
      <c r="A27" s="21"/>
      <c r="B27" s="21" t="s">
        <v>750</v>
      </c>
      <c r="C27" s="21" t="s">
        <v>756</v>
      </c>
      <c r="D27" s="21"/>
      <c r="E27" s="21"/>
      <c r="F27" s="21"/>
      <c r="G27" s="21"/>
      <c r="H27" s="21" t="s">
        <v>754</v>
      </c>
      <c r="I27" s="267" t="s">
        <v>131</v>
      </c>
      <c r="J27" s="21"/>
      <c r="K27" s="21"/>
      <c r="L27" s="21"/>
    </row>
    <row r="28" spans="1:12" s="216" customFormat="1" ht="15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s="216" customFormat="1" ht="15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s="216" customFormat="1" ht="15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s="216" customFormat="1" ht="15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2" s="216" customFormat="1" ht="15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s="216" customFormat="1" ht="15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s="216" customFormat="1" ht="15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216" customFormat="1" ht="15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1:12" s="216" customFormat="1" ht="15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s="216" customFormat="1" ht="15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s="216" customFormat="1" ht="15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12" s="216" customFormat="1" ht="15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s="216" customFormat="1" ht="15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s="216" customFormat="1" ht="15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s="216" customForma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2" s="216" customForma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2" s="216" customForma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s="216" customForma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s="216" customForma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2" s="216" customForma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s="216" customForma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s="216" customForma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 s="216" customForma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s="216" customForma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1:12" s="216" customFormat="1">
      <c r="A52" s="14"/>
      <c r="B52" s="14"/>
      <c r="C52" s="14" t="s">
        <v>110</v>
      </c>
      <c r="D52" s="14"/>
      <c r="E52" s="14"/>
      <c r="F52" s="14"/>
      <c r="G52" s="14"/>
      <c r="H52" s="14"/>
      <c r="I52" s="14"/>
      <c r="J52" s="14"/>
      <c r="K52" s="14"/>
      <c r="L52" s="14"/>
    </row>
    <row r="53" spans="1:12" s="216" customFormat="1">
      <c r="A53" s="14"/>
      <c r="B53" s="14"/>
      <c r="C53" s="14" t="s">
        <v>660</v>
      </c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8.75">
      <c r="A54" s="28"/>
      <c r="B54" s="40"/>
      <c r="C54" s="14" t="s">
        <v>783</v>
      </c>
      <c r="D54" s="28"/>
      <c r="E54" s="28"/>
      <c r="F54" s="14"/>
      <c r="G54" s="14"/>
      <c r="H54" s="14"/>
      <c r="I54" s="14"/>
      <c r="J54" s="14"/>
      <c r="K54" s="14"/>
      <c r="L54" s="14"/>
    </row>
    <row r="55" spans="1:12" ht="18.75">
      <c r="A55" s="28"/>
      <c r="B55" s="40"/>
      <c r="C55" s="14" t="s">
        <v>785</v>
      </c>
      <c r="D55" s="28"/>
      <c r="E55" s="28"/>
      <c r="F55" s="247"/>
      <c r="G55" s="14"/>
      <c r="H55" s="14"/>
      <c r="I55" s="14"/>
      <c r="J55" s="14"/>
      <c r="K55" s="14"/>
      <c r="L55" s="14"/>
    </row>
    <row r="56" spans="1:12" ht="18.75">
      <c r="A56" s="28"/>
      <c r="B56" s="40"/>
      <c r="C56" s="28"/>
      <c r="D56" s="28"/>
      <c r="E56" s="28"/>
      <c r="F56" s="247"/>
      <c r="G56" s="14"/>
      <c r="H56" s="14"/>
      <c r="I56" s="14"/>
      <c r="J56" s="14"/>
      <c r="K56" s="14"/>
      <c r="L56" s="14"/>
    </row>
    <row r="57" spans="1:12" ht="15" customHeight="1">
      <c r="A57" s="449" t="s">
        <v>749</v>
      </c>
      <c r="B57" s="449"/>
      <c r="C57" s="449"/>
      <c r="D57" s="449"/>
      <c r="E57" s="449"/>
      <c r="F57" s="247"/>
      <c r="G57" s="14"/>
      <c r="H57" s="14"/>
      <c r="I57" s="14"/>
      <c r="J57" s="14"/>
      <c r="K57" s="14"/>
      <c r="L57" s="14"/>
    </row>
    <row r="58" spans="1:12" ht="21.75" customHeight="1">
      <c r="A58" s="449"/>
      <c r="B58" s="449"/>
      <c r="C58" s="449"/>
      <c r="D58" s="449"/>
      <c r="E58" s="449"/>
      <c r="F58" s="247"/>
      <c r="G58" s="14"/>
      <c r="H58" s="14"/>
      <c r="I58" s="14"/>
      <c r="J58" s="14"/>
      <c r="K58" s="14"/>
      <c r="L58" s="14"/>
    </row>
    <row r="59" spans="1:12">
      <c r="A59" s="450"/>
      <c r="B59" s="450"/>
      <c r="C59" s="450"/>
      <c r="D59" s="450"/>
      <c r="E59" s="451"/>
      <c r="F59" s="274"/>
      <c r="G59" s="14"/>
      <c r="H59" s="14"/>
      <c r="I59" s="14"/>
      <c r="J59" s="14"/>
      <c r="K59" s="14"/>
      <c r="L59" s="14"/>
    </row>
    <row r="60" spans="1:12" ht="18.75">
      <c r="A60" s="30" t="s">
        <v>3</v>
      </c>
      <c r="B60" s="452" t="s">
        <v>0</v>
      </c>
      <c r="C60" s="454" t="s">
        <v>181</v>
      </c>
      <c r="D60" s="456"/>
      <c r="E60" s="457"/>
      <c r="F60" s="274"/>
      <c r="G60" s="14"/>
      <c r="H60" s="14"/>
      <c r="I60" s="14"/>
      <c r="J60" s="14"/>
      <c r="K60" s="14"/>
      <c r="L60" s="14"/>
    </row>
    <row r="61" spans="1:12" ht="18.75">
      <c r="A61" s="32" t="s">
        <v>2</v>
      </c>
      <c r="B61" s="453"/>
      <c r="C61" s="455"/>
      <c r="D61" s="456"/>
      <c r="E61" s="457"/>
      <c r="F61" s="274"/>
      <c r="G61" s="14"/>
      <c r="H61" s="14"/>
      <c r="I61" s="14"/>
      <c r="J61" s="14"/>
      <c r="K61" s="14"/>
      <c r="L61" s="14"/>
    </row>
    <row r="62" spans="1:12" ht="18.75">
      <c r="A62" s="33">
        <v>1</v>
      </c>
      <c r="B62" s="260" t="s">
        <v>180</v>
      </c>
      <c r="C62" s="27" t="s">
        <v>130</v>
      </c>
      <c r="D62" s="252">
        <v>5.28</v>
      </c>
      <c r="E62" s="46"/>
      <c r="F62" s="217"/>
    </row>
    <row r="63" spans="1:12" ht="16.5" customHeight="1">
      <c r="A63" s="33">
        <v>2</v>
      </c>
      <c r="B63" s="260" t="s">
        <v>4</v>
      </c>
      <c r="C63" s="27" t="s">
        <v>643</v>
      </c>
      <c r="D63" s="27">
        <v>5</v>
      </c>
      <c r="E63" s="46"/>
      <c r="F63" s="18"/>
    </row>
    <row r="64" spans="1:12" ht="18.75">
      <c r="A64" s="33">
        <v>3</v>
      </c>
      <c r="B64" s="261" t="s">
        <v>182</v>
      </c>
      <c r="C64" s="33" t="s">
        <v>130</v>
      </c>
      <c r="D64" s="213">
        <f>((D63/60)*D62)</f>
        <v>0.44</v>
      </c>
      <c r="E64" s="215"/>
      <c r="F64" s="2"/>
    </row>
    <row r="65" spans="1:6" ht="18.75">
      <c r="A65" s="33">
        <v>4</v>
      </c>
      <c r="B65" s="41" t="s">
        <v>784</v>
      </c>
      <c r="C65" s="33" t="s">
        <v>130</v>
      </c>
      <c r="D65" s="213">
        <v>0.05</v>
      </c>
      <c r="E65" s="31"/>
      <c r="F65" s="2"/>
    </row>
    <row r="66" spans="1:6" ht="18.75">
      <c r="A66" s="33">
        <v>5</v>
      </c>
      <c r="B66" s="33" t="s">
        <v>644</v>
      </c>
      <c r="C66" s="33" t="s">
        <v>130</v>
      </c>
      <c r="D66" s="213">
        <f>D64+D65</f>
        <v>0.49</v>
      </c>
      <c r="E66" s="215"/>
      <c r="F66" s="2"/>
    </row>
    <row r="67" spans="1:6" ht="18.75">
      <c r="A67" s="31"/>
      <c r="B67" s="31"/>
      <c r="C67" s="31"/>
      <c r="D67" s="31"/>
      <c r="E67" s="31"/>
      <c r="F67" s="2"/>
    </row>
    <row r="68" spans="1:6" ht="18.75">
      <c r="A68" s="28"/>
      <c r="B68" s="28" t="s">
        <v>186</v>
      </c>
      <c r="C68" s="28"/>
      <c r="D68" s="28"/>
      <c r="E68" s="28"/>
      <c r="F68" s="2"/>
    </row>
    <row r="69" spans="1:6" ht="18.75">
      <c r="A69" s="28"/>
      <c r="B69" s="34" t="s">
        <v>139</v>
      </c>
      <c r="C69" s="28"/>
      <c r="D69" s="28"/>
      <c r="E69" s="28"/>
      <c r="F69" s="218"/>
    </row>
    <row r="70" spans="1:6" ht="18.75">
      <c r="A70" s="28"/>
      <c r="B70" s="28"/>
      <c r="C70" s="28"/>
      <c r="D70" s="28"/>
      <c r="E70" s="28"/>
      <c r="F70" s="2"/>
    </row>
    <row r="71" spans="1:6">
      <c r="A71" s="1"/>
      <c r="B71" s="1"/>
      <c r="C71" s="1"/>
      <c r="D71" s="1"/>
      <c r="E71" s="2"/>
      <c r="F71" s="2"/>
    </row>
    <row r="72" spans="1:6">
      <c r="A72" s="1"/>
      <c r="B72" s="1"/>
      <c r="C72" s="1"/>
      <c r="D72" s="1"/>
      <c r="E72" s="2"/>
      <c r="F72" s="2"/>
    </row>
    <row r="73" spans="1:6">
      <c r="A73" s="1"/>
      <c r="B73" s="1"/>
      <c r="C73" s="1"/>
      <c r="D73" s="1"/>
      <c r="E73" s="2"/>
      <c r="F73" s="2"/>
    </row>
    <row r="74" spans="1:6">
      <c r="A74" s="1"/>
      <c r="B74" s="1"/>
      <c r="C74" s="1"/>
      <c r="D74" s="1"/>
      <c r="E74" s="1"/>
      <c r="F74" s="218"/>
    </row>
    <row r="75" spans="1:6">
      <c r="A75" s="1"/>
      <c r="B75" s="1"/>
      <c r="C75" s="1"/>
      <c r="D75" s="1"/>
      <c r="E75" s="2"/>
      <c r="F75" s="2"/>
    </row>
    <row r="76" spans="1:6">
      <c r="A76" s="1"/>
      <c r="B76" s="1"/>
      <c r="C76" s="1"/>
      <c r="D76" s="1"/>
      <c r="E76" s="2"/>
      <c r="F76" s="2"/>
    </row>
    <row r="77" spans="1:6">
      <c r="A77" s="1"/>
      <c r="B77" s="1"/>
      <c r="C77" s="1"/>
      <c r="D77" s="1"/>
      <c r="E77" s="2"/>
      <c r="F77" s="2"/>
    </row>
    <row r="78" spans="1:6">
      <c r="A78" s="1"/>
      <c r="B78" s="1"/>
      <c r="C78" s="1"/>
      <c r="D78" s="1"/>
      <c r="E78" s="2"/>
      <c r="F78" s="2"/>
    </row>
    <row r="79" spans="1:6">
      <c r="A79" s="1"/>
      <c r="B79" s="461"/>
      <c r="C79" s="1"/>
      <c r="D79" s="1"/>
      <c r="E79" s="1"/>
      <c r="F79" s="218"/>
    </row>
    <row r="80" spans="1:6">
      <c r="A80" s="1"/>
      <c r="B80" s="461"/>
      <c r="C80" s="1"/>
      <c r="D80" s="1"/>
      <c r="E80" s="1"/>
      <c r="F80" s="218"/>
    </row>
    <row r="81" spans="1:6">
      <c r="A81" s="1"/>
      <c r="B81" s="1"/>
      <c r="C81" s="1"/>
      <c r="D81" s="1"/>
      <c r="E81" s="2"/>
      <c r="F81" s="2"/>
    </row>
    <row r="82" spans="1:6">
      <c r="A82" s="1"/>
      <c r="B82" s="1"/>
      <c r="C82" s="1"/>
      <c r="D82" s="1"/>
      <c r="E82" s="1"/>
      <c r="F82" s="218"/>
    </row>
    <row r="83" spans="1:6">
      <c r="A83" s="1"/>
      <c r="B83" s="1"/>
      <c r="C83" s="1"/>
      <c r="D83" s="1"/>
      <c r="E83" s="1"/>
      <c r="F83" s="218"/>
    </row>
    <row r="84" spans="1:6">
      <c r="A84" s="1"/>
      <c r="B84" s="1"/>
      <c r="C84" s="1"/>
      <c r="D84" s="1"/>
      <c r="E84" s="1"/>
      <c r="F84" s="218"/>
    </row>
    <row r="85" spans="1:6">
      <c r="A85" s="1"/>
      <c r="B85" s="1"/>
      <c r="C85" s="1"/>
      <c r="D85" s="1"/>
      <c r="E85" s="1"/>
      <c r="F85" s="218"/>
    </row>
    <row r="86" spans="1:6">
      <c r="A86" s="1"/>
      <c r="B86" s="1"/>
      <c r="C86" s="1"/>
      <c r="D86" s="1"/>
      <c r="E86" s="1"/>
      <c r="F86" s="218"/>
    </row>
    <row r="87" spans="1:6">
      <c r="A87" s="1"/>
      <c r="B87" s="1"/>
      <c r="C87" s="1"/>
      <c r="D87" s="1"/>
      <c r="E87" s="1"/>
      <c r="F87" s="218"/>
    </row>
    <row r="88" spans="1:6">
      <c r="A88" s="1"/>
      <c r="B88" s="1"/>
      <c r="C88" s="1"/>
      <c r="D88" s="1"/>
      <c r="E88" s="1"/>
      <c r="F88" s="218"/>
    </row>
    <row r="89" spans="1:6">
      <c r="A89" s="1"/>
      <c r="B89" s="1"/>
      <c r="C89" s="1"/>
      <c r="D89" s="1"/>
      <c r="E89" s="1"/>
      <c r="F89" s="218"/>
    </row>
    <row r="90" spans="1:6">
      <c r="A90" s="1"/>
      <c r="B90" s="1"/>
      <c r="C90" s="1"/>
      <c r="D90" s="1"/>
      <c r="E90" s="1"/>
      <c r="F90" s="218"/>
    </row>
  </sheetData>
  <mergeCells count="13">
    <mergeCell ref="A6:E7"/>
    <mergeCell ref="A5:E5"/>
    <mergeCell ref="A59:E59"/>
    <mergeCell ref="B79:B80"/>
    <mergeCell ref="C8:D8"/>
    <mergeCell ref="A57:E58"/>
    <mergeCell ref="B60:B61"/>
    <mergeCell ref="C60:C61"/>
    <mergeCell ref="D60:D61"/>
    <mergeCell ref="E60:E61"/>
    <mergeCell ref="G5:L5"/>
    <mergeCell ref="G6:L7"/>
    <mergeCell ref="I8:J8"/>
  </mergeCells>
  <pageMargins left="0.7" right="0.7" top="0.75" bottom="0.75" header="0.3" footer="0.3"/>
  <pageSetup paperSize="9" scale="94" orientation="portrait" r:id="rId1"/>
  <colBreaks count="1" manualBreakCount="1">
    <brk id="6" max="7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100"/>
  <sheetViews>
    <sheetView view="pageBreakPreview" topLeftCell="A80" zoomScaleNormal="100" zoomScaleSheetLayoutView="100" workbookViewId="0">
      <selection activeCell="C18" sqref="C18:D18"/>
    </sheetView>
  </sheetViews>
  <sheetFormatPr defaultRowHeight="15"/>
  <cols>
    <col min="1" max="1" width="6" customWidth="1"/>
    <col min="2" max="2" width="39.7109375" customWidth="1"/>
    <col min="3" max="3" width="8.85546875" style="118" customWidth="1"/>
    <col min="4" max="4" width="31.85546875" customWidth="1"/>
    <col min="5" max="5" width="13.5703125" customWidth="1"/>
    <col min="6" max="6" width="7.42578125" customWidth="1"/>
    <col min="7" max="7" width="10" customWidth="1"/>
    <col min="8" max="8" width="9.42578125" customWidth="1"/>
  </cols>
  <sheetData>
    <row r="1" spans="1:23" ht="18.75">
      <c r="A1" s="50"/>
      <c r="B1" s="50"/>
      <c r="D1" s="50"/>
      <c r="E1" s="28" t="s">
        <v>233</v>
      </c>
      <c r="F1" s="28"/>
      <c r="G1" s="28"/>
      <c r="H1" s="28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3" ht="18.75">
      <c r="A2" s="50"/>
      <c r="B2" s="50"/>
      <c r="D2" s="50"/>
      <c r="E2" s="28" t="s">
        <v>792</v>
      </c>
      <c r="F2" s="28"/>
      <c r="G2" s="28"/>
      <c r="H2" s="28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</row>
    <row r="3" spans="1:23" ht="18.75">
      <c r="A3" s="50"/>
      <c r="B3" s="50"/>
      <c r="D3" s="50"/>
      <c r="E3" s="28"/>
      <c r="F3" s="28"/>
      <c r="G3" s="28"/>
      <c r="H3" s="28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23" ht="22.5" customHeight="1">
      <c r="A4" s="563" t="s">
        <v>232</v>
      </c>
      <c r="B4" s="563"/>
      <c r="C4" s="563"/>
      <c r="D4" s="563"/>
      <c r="E4" s="563"/>
      <c r="F4" s="563"/>
      <c r="G4" s="563"/>
      <c r="H4" s="563"/>
      <c r="I4" s="6"/>
      <c r="J4" s="6"/>
      <c r="K4" s="6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</row>
    <row r="5" spans="1:23" ht="15.75" customHeight="1">
      <c r="A5" s="563"/>
      <c r="B5" s="563"/>
      <c r="C5" s="563"/>
      <c r="D5" s="563"/>
      <c r="E5" s="563"/>
      <c r="F5" s="563"/>
      <c r="G5" s="563"/>
      <c r="H5" s="563"/>
      <c r="I5" s="6"/>
      <c r="J5" s="6"/>
      <c r="K5" s="6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</row>
    <row r="6" spans="1:23" ht="18" customHeight="1">
      <c r="A6" s="563"/>
      <c r="B6" s="563"/>
      <c r="C6" s="563"/>
      <c r="D6" s="563"/>
      <c r="E6" s="563"/>
      <c r="F6" s="563"/>
      <c r="G6" s="563"/>
      <c r="H6" s="563"/>
      <c r="I6" s="6"/>
      <c r="J6" s="6"/>
      <c r="K6" s="6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</row>
    <row r="7" spans="1:23" ht="3" customHeight="1">
      <c r="A7" s="563"/>
      <c r="B7" s="563"/>
      <c r="C7" s="563"/>
      <c r="D7" s="563"/>
      <c r="E7" s="563"/>
      <c r="F7" s="563"/>
      <c r="G7" s="563"/>
      <c r="H7" s="563"/>
      <c r="I7" s="6"/>
      <c r="J7" s="6"/>
      <c r="K7" s="6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</row>
    <row r="8" spans="1:23" ht="2.25" customHeight="1">
      <c r="A8" s="564"/>
      <c r="B8" s="564"/>
      <c r="C8" s="564"/>
      <c r="D8" s="564"/>
      <c r="E8" s="564"/>
      <c r="F8" s="564"/>
      <c r="G8" s="564"/>
      <c r="H8" s="564"/>
      <c r="I8" s="6"/>
      <c r="J8" s="6"/>
      <c r="K8" s="6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</row>
    <row r="9" spans="1:23" ht="21.75" customHeight="1">
      <c r="A9" s="5" t="s">
        <v>3</v>
      </c>
      <c r="B9" s="565" t="s">
        <v>0</v>
      </c>
      <c r="C9" s="131"/>
      <c r="D9" s="541" t="s">
        <v>259</v>
      </c>
      <c r="E9" s="567" t="s">
        <v>132</v>
      </c>
      <c r="F9" s="569" t="s">
        <v>256</v>
      </c>
      <c r="G9" s="569" t="s">
        <v>71</v>
      </c>
      <c r="H9" s="319" t="s">
        <v>68</v>
      </c>
      <c r="I9" s="50"/>
      <c r="J9" s="50"/>
      <c r="K9" s="546"/>
      <c r="L9" s="546"/>
      <c r="M9" s="546"/>
      <c r="N9" s="546"/>
      <c r="O9" s="546"/>
      <c r="P9" s="546"/>
      <c r="Q9" s="546"/>
      <c r="R9" s="546"/>
      <c r="S9" s="546"/>
      <c r="T9" s="546"/>
      <c r="U9" s="546"/>
      <c r="V9" s="546"/>
      <c r="W9" s="546"/>
    </row>
    <row r="10" spans="1:23" ht="35.25" customHeight="1">
      <c r="A10" s="69" t="s">
        <v>2</v>
      </c>
      <c r="B10" s="566"/>
      <c r="C10" s="132"/>
      <c r="D10" s="542"/>
      <c r="E10" s="568"/>
      <c r="F10" s="570"/>
      <c r="G10" s="570"/>
      <c r="H10" s="571"/>
      <c r="I10" s="50"/>
      <c r="J10" s="50"/>
      <c r="K10" s="546"/>
      <c r="L10" s="546"/>
      <c r="M10" s="546"/>
      <c r="N10" s="546"/>
      <c r="O10" s="546"/>
      <c r="P10" s="546"/>
      <c r="Q10" s="546"/>
      <c r="R10" s="546"/>
      <c r="S10" s="546"/>
      <c r="T10" s="546"/>
      <c r="U10" s="546"/>
      <c r="V10" s="546"/>
      <c r="W10" s="546"/>
    </row>
    <row r="11" spans="1:23" ht="15.75">
      <c r="A11" s="7">
        <v>1</v>
      </c>
      <c r="B11" s="26">
        <v>2</v>
      </c>
      <c r="C11" s="154"/>
      <c r="D11" s="19"/>
      <c r="E11" s="8">
        <v>3</v>
      </c>
      <c r="F11" s="7">
        <v>4</v>
      </c>
      <c r="G11" s="7">
        <v>5</v>
      </c>
      <c r="H11" s="7">
        <v>6</v>
      </c>
      <c r="I11" s="50"/>
      <c r="J11" s="50"/>
      <c r="K11" s="546"/>
      <c r="L11" s="546"/>
      <c r="M11" s="546"/>
      <c r="N11" s="546"/>
      <c r="O11" s="546"/>
      <c r="P11" s="546"/>
      <c r="Q11" s="546"/>
      <c r="R11" s="546"/>
      <c r="S11" s="546"/>
      <c r="T11" s="546"/>
      <c r="U11" s="546"/>
      <c r="V11" s="546"/>
      <c r="W11" s="546"/>
    </row>
    <row r="12" spans="1:23" ht="19.5" customHeight="1">
      <c r="A12" s="63" t="s">
        <v>1</v>
      </c>
      <c r="B12" s="555" t="s">
        <v>257</v>
      </c>
      <c r="C12" s="556"/>
      <c r="D12" s="556"/>
      <c r="E12" s="556"/>
      <c r="F12" s="556"/>
      <c r="G12" s="556"/>
      <c r="H12" s="556"/>
      <c r="I12" s="50"/>
      <c r="J12" s="50"/>
      <c r="K12" s="546"/>
      <c r="L12" s="546"/>
      <c r="M12" s="546"/>
      <c r="N12" s="546"/>
      <c r="O12" s="546"/>
      <c r="P12" s="546"/>
      <c r="Q12" s="546"/>
      <c r="R12" s="546"/>
      <c r="S12" s="546"/>
      <c r="T12" s="546"/>
      <c r="U12" s="546"/>
      <c r="V12" s="546"/>
      <c r="W12" s="546"/>
    </row>
    <row r="13" spans="1:23" ht="15.75">
      <c r="A13" s="525" t="s">
        <v>35</v>
      </c>
      <c r="B13" s="353" t="s">
        <v>255</v>
      </c>
      <c r="C13" s="489" t="s">
        <v>251</v>
      </c>
      <c r="D13" s="489"/>
      <c r="E13" s="533" t="s">
        <v>70</v>
      </c>
      <c r="F13" s="9">
        <v>40</v>
      </c>
      <c r="G13" s="78">
        <v>0.55000000000000004</v>
      </c>
      <c r="H13" s="78">
        <f>(F13/60)*G13</f>
        <v>0.3666666666666667</v>
      </c>
      <c r="I13" s="50"/>
      <c r="J13" s="50"/>
      <c r="K13" s="546"/>
      <c r="L13" s="546"/>
      <c r="M13" s="546"/>
      <c r="N13" s="546"/>
      <c r="O13" s="546"/>
      <c r="P13" s="546"/>
      <c r="Q13" s="546"/>
      <c r="R13" s="546"/>
      <c r="S13" s="546"/>
      <c r="T13" s="546"/>
      <c r="U13" s="546"/>
      <c r="V13" s="546"/>
      <c r="W13" s="546"/>
    </row>
    <row r="14" spans="1:23" s="118" customFormat="1" ht="15.75">
      <c r="A14" s="525"/>
      <c r="B14" s="537"/>
      <c r="C14" s="464" t="s">
        <v>253</v>
      </c>
      <c r="D14" s="464"/>
      <c r="E14" s="534"/>
      <c r="F14" s="135">
        <v>2</v>
      </c>
      <c r="G14" s="248">
        <v>0.55000000000000004</v>
      </c>
      <c r="H14" s="78">
        <f t="shared" ref="H14:H33" si="0">(F14/60)*G14</f>
        <v>1.8333333333333333E-2</v>
      </c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</row>
    <row r="15" spans="1:23" s="118" customFormat="1" ht="15.75">
      <c r="A15" s="525"/>
      <c r="B15" s="537"/>
      <c r="C15" s="489" t="s">
        <v>252</v>
      </c>
      <c r="D15" s="489"/>
      <c r="E15" s="534"/>
      <c r="F15" s="135">
        <v>33.5</v>
      </c>
      <c r="G15" s="248">
        <v>0.55000000000000004</v>
      </c>
      <c r="H15" s="78">
        <f t="shared" si="0"/>
        <v>0.30708333333333337</v>
      </c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</row>
    <row r="16" spans="1:23" ht="15.75" customHeight="1">
      <c r="A16" s="525"/>
      <c r="B16" s="443"/>
      <c r="C16" s="484" t="s">
        <v>254</v>
      </c>
      <c r="D16" s="484"/>
      <c r="E16" s="535"/>
      <c r="F16" s="9">
        <v>0.7</v>
      </c>
      <c r="G16" s="248">
        <v>0.55000000000000004</v>
      </c>
      <c r="H16" s="78">
        <f t="shared" si="0"/>
        <v>6.4166666666666669E-3</v>
      </c>
      <c r="I16" s="50"/>
      <c r="J16" s="50"/>
      <c r="K16" s="546"/>
      <c r="L16" s="546"/>
      <c r="M16" s="546"/>
      <c r="N16" s="546"/>
      <c r="O16" s="546"/>
      <c r="P16" s="546"/>
      <c r="Q16" s="546"/>
      <c r="R16" s="546"/>
      <c r="S16" s="546"/>
      <c r="T16" s="546"/>
      <c r="U16" s="546"/>
      <c r="V16" s="546"/>
      <c r="W16" s="546"/>
    </row>
    <row r="17" spans="1:23" s="118" customFormat="1" ht="15.75">
      <c r="A17" s="543" t="s">
        <v>262</v>
      </c>
      <c r="B17" s="544"/>
      <c r="C17" s="544"/>
      <c r="D17" s="544"/>
      <c r="E17" s="544"/>
      <c r="F17" s="544"/>
      <c r="G17" s="544"/>
      <c r="H17" s="545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</row>
    <row r="18" spans="1:23" s="50" customFormat="1" ht="15.75">
      <c r="A18" s="572" t="s">
        <v>263</v>
      </c>
      <c r="B18" s="538" t="s">
        <v>258</v>
      </c>
      <c r="C18" s="489" t="s">
        <v>251</v>
      </c>
      <c r="D18" s="489"/>
      <c r="E18" s="533" t="s">
        <v>260</v>
      </c>
      <c r="F18" s="9">
        <v>46.8</v>
      </c>
      <c r="G18" s="248">
        <v>0.55000000000000004</v>
      </c>
      <c r="H18" s="78">
        <f t="shared" si="0"/>
        <v>0.42899999999999999</v>
      </c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</row>
    <row r="19" spans="1:23" s="118" customFormat="1" ht="15.75">
      <c r="A19" s="572"/>
      <c r="B19" s="539"/>
      <c r="C19" s="464" t="s">
        <v>253</v>
      </c>
      <c r="D19" s="464"/>
      <c r="E19" s="534"/>
      <c r="F19" s="77">
        <v>2</v>
      </c>
      <c r="G19" s="248">
        <v>0.55000000000000004</v>
      </c>
      <c r="H19" s="78">
        <f t="shared" si="0"/>
        <v>1.8333333333333333E-2</v>
      </c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</row>
    <row r="20" spans="1:23" s="118" customFormat="1" ht="15.75">
      <c r="A20" s="572"/>
      <c r="B20" s="539"/>
      <c r="C20" s="489" t="s">
        <v>252</v>
      </c>
      <c r="D20" s="489"/>
      <c r="E20" s="534"/>
      <c r="F20" s="77">
        <v>40.299999999999997</v>
      </c>
      <c r="G20" s="248">
        <v>0.55000000000000004</v>
      </c>
      <c r="H20" s="78">
        <f t="shared" si="0"/>
        <v>0.36941666666666667</v>
      </c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</row>
    <row r="21" spans="1:23" s="57" customFormat="1" ht="12.75" customHeight="1">
      <c r="A21" s="572"/>
      <c r="B21" s="540"/>
      <c r="C21" s="484" t="s">
        <v>254</v>
      </c>
      <c r="D21" s="484"/>
      <c r="E21" s="535"/>
      <c r="F21" s="77">
        <v>0.7</v>
      </c>
      <c r="G21" s="248">
        <v>0.55000000000000004</v>
      </c>
      <c r="H21" s="78">
        <f t="shared" si="0"/>
        <v>6.4166666666666669E-3</v>
      </c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</row>
    <row r="22" spans="1:23" s="50" customFormat="1" ht="15.75">
      <c r="A22" s="11" t="s">
        <v>264</v>
      </c>
      <c r="B22" s="471" t="s">
        <v>220</v>
      </c>
      <c r="C22" s="472"/>
      <c r="D22" s="473"/>
      <c r="E22" s="39" t="s">
        <v>261</v>
      </c>
      <c r="F22" s="77">
        <v>30</v>
      </c>
      <c r="G22" s="248">
        <v>0.55000000000000004</v>
      </c>
      <c r="H22" s="78">
        <f t="shared" si="0"/>
        <v>0.27500000000000002</v>
      </c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</row>
    <row r="23" spans="1:23" s="53" customFormat="1" ht="15.75">
      <c r="A23" s="138" t="s">
        <v>265</v>
      </c>
      <c r="B23" s="471" t="s">
        <v>266</v>
      </c>
      <c r="C23" s="472"/>
      <c r="D23" s="473"/>
      <c r="E23" s="39" t="s">
        <v>261</v>
      </c>
      <c r="F23" s="77">
        <v>25</v>
      </c>
      <c r="G23" s="248">
        <v>0.55000000000000004</v>
      </c>
      <c r="H23" s="78">
        <f t="shared" si="0"/>
        <v>0.22916666666666669</v>
      </c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</row>
    <row r="24" spans="1:23" s="57" customFormat="1" ht="15" customHeight="1">
      <c r="A24" s="120" t="s">
        <v>37</v>
      </c>
      <c r="B24" s="11" t="s">
        <v>221</v>
      </c>
      <c r="C24" s="536" t="s">
        <v>268</v>
      </c>
      <c r="D24" s="536"/>
      <c r="E24" s="139" t="s">
        <v>267</v>
      </c>
      <c r="F24" s="137">
        <v>13.3</v>
      </c>
      <c r="G24" s="248">
        <v>0.55000000000000004</v>
      </c>
      <c r="H24" s="78">
        <f t="shared" si="0"/>
        <v>0.12191666666666669</v>
      </c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</row>
    <row r="25" spans="1:23" s="57" customFormat="1" ht="15.75" customHeight="1">
      <c r="A25" s="496" t="s">
        <v>269</v>
      </c>
      <c r="B25" s="477" t="s">
        <v>271</v>
      </c>
      <c r="C25" s="464" t="s">
        <v>270</v>
      </c>
      <c r="D25" s="464"/>
      <c r="E25" s="533" t="s">
        <v>275</v>
      </c>
      <c r="F25" s="77">
        <v>7.2</v>
      </c>
      <c r="G25" s="248">
        <v>0.55000000000000004</v>
      </c>
      <c r="H25" s="78">
        <f t="shared" si="0"/>
        <v>6.6000000000000017E-2</v>
      </c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</row>
    <row r="26" spans="1:23" s="118" customFormat="1" ht="15.75">
      <c r="A26" s="511"/>
      <c r="B26" s="478"/>
      <c r="C26" s="464" t="s">
        <v>272</v>
      </c>
      <c r="D26" s="464"/>
      <c r="E26" s="534"/>
      <c r="F26" s="77">
        <v>15</v>
      </c>
      <c r="G26" s="248">
        <v>0.55000000000000004</v>
      </c>
      <c r="H26" s="78">
        <f t="shared" si="0"/>
        <v>0.13750000000000001</v>
      </c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</row>
    <row r="27" spans="1:23" s="118" customFormat="1" ht="15.75">
      <c r="A27" s="511"/>
      <c r="B27" s="478"/>
      <c r="C27" s="464" t="s">
        <v>273</v>
      </c>
      <c r="D27" s="464"/>
      <c r="E27" s="535"/>
      <c r="F27" s="77">
        <v>24</v>
      </c>
      <c r="G27" s="248">
        <v>0.55000000000000004</v>
      </c>
      <c r="H27" s="78">
        <f t="shared" si="0"/>
        <v>0.22000000000000003</v>
      </c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</row>
    <row r="28" spans="1:23" s="118" customFormat="1" ht="15.75">
      <c r="A28" s="511"/>
      <c r="B28" s="478"/>
      <c r="C28" s="464" t="s">
        <v>274</v>
      </c>
      <c r="D28" s="464"/>
      <c r="E28" s="533" t="s">
        <v>276</v>
      </c>
      <c r="F28" s="77">
        <v>16.8</v>
      </c>
      <c r="G28" s="248">
        <v>0.55000000000000004</v>
      </c>
      <c r="H28" s="78">
        <f t="shared" si="0"/>
        <v>0.15400000000000003</v>
      </c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</row>
    <row r="29" spans="1:23" s="118" customFormat="1" ht="15.75">
      <c r="A29" s="497"/>
      <c r="B29" s="479"/>
      <c r="C29" s="464" t="s">
        <v>273</v>
      </c>
      <c r="D29" s="464"/>
      <c r="E29" s="535"/>
      <c r="F29" s="77">
        <v>24</v>
      </c>
      <c r="G29" s="248">
        <v>0.55000000000000004</v>
      </c>
      <c r="H29" s="78">
        <f t="shared" si="0"/>
        <v>0.22000000000000003</v>
      </c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</row>
    <row r="30" spans="1:23" s="57" customFormat="1" ht="15.75">
      <c r="A30" s="122" t="s">
        <v>277</v>
      </c>
      <c r="B30" s="475" t="s">
        <v>278</v>
      </c>
      <c r="C30" s="475"/>
      <c r="D30" s="475"/>
      <c r="E30" s="475"/>
      <c r="F30" s="475"/>
      <c r="G30" s="475"/>
      <c r="H30" s="476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</row>
    <row r="31" spans="1:23" s="57" customFormat="1" ht="16.5" customHeight="1">
      <c r="A31" s="150" t="s">
        <v>279</v>
      </c>
      <c r="B31" s="126" t="s">
        <v>280</v>
      </c>
      <c r="C31" s="483" t="s">
        <v>268</v>
      </c>
      <c r="D31" s="483"/>
      <c r="E31" s="140" t="s">
        <v>267</v>
      </c>
      <c r="F31" s="151">
        <v>12</v>
      </c>
      <c r="G31" s="248">
        <v>0.55000000000000004</v>
      </c>
      <c r="H31" s="144">
        <f t="shared" si="0"/>
        <v>0.11000000000000001</v>
      </c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</row>
    <row r="32" spans="1:23" s="57" customFormat="1" ht="17.25" customHeight="1">
      <c r="A32" s="138" t="s">
        <v>281</v>
      </c>
      <c r="B32" s="558" t="s">
        <v>284</v>
      </c>
      <c r="C32" s="559"/>
      <c r="D32" s="560"/>
      <c r="E32" s="145" t="s">
        <v>282</v>
      </c>
      <c r="F32" s="70">
        <v>12</v>
      </c>
      <c r="G32" s="248">
        <v>0.55000000000000004</v>
      </c>
      <c r="H32" s="78">
        <f t="shared" si="0"/>
        <v>0.11000000000000001</v>
      </c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</row>
    <row r="33" spans="1:23" s="75" customFormat="1" ht="15.75">
      <c r="A33" s="138" t="s">
        <v>283</v>
      </c>
      <c r="B33" s="528" t="s">
        <v>285</v>
      </c>
      <c r="C33" s="529"/>
      <c r="D33" s="530"/>
      <c r="E33" s="146" t="s">
        <v>282</v>
      </c>
      <c r="F33" s="76">
        <v>8.4</v>
      </c>
      <c r="G33" s="248">
        <v>0.55000000000000004</v>
      </c>
      <c r="H33" s="78">
        <f t="shared" si="0"/>
        <v>7.7000000000000013E-2</v>
      </c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</row>
    <row r="34" spans="1:23" s="57" customFormat="1" ht="15" customHeight="1">
      <c r="A34" s="531" t="s">
        <v>287</v>
      </c>
      <c r="B34" s="477" t="s">
        <v>286</v>
      </c>
      <c r="C34" s="489" t="s">
        <v>251</v>
      </c>
      <c r="D34" s="489"/>
      <c r="E34" s="533" t="s">
        <v>72</v>
      </c>
      <c r="F34" s="9">
        <v>43.8</v>
      </c>
      <c r="G34" s="248">
        <v>0.55000000000000004</v>
      </c>
      <c r="H34" s="78">
        <f t="shared" ref="H34:H44" si="1">(F34/60)*G34</f>
        <v>0.40150000000000002</v>
      </c>
      <c r="K34" s="80"/>
      <c r="L34" s="80"/>
      <c r="M34" s="80"/>
      <c r="N34" s="80"/>
      <c r="O34" s="80"/>
      <c r="P34" s="80"/>
      <c r="Q34" s="58"/>
      <c r="R34" s="58"/>
      <c r="S34" s="58"/>
      <c r="T34" s="58"/>
      <c r="U34" s="58"/>
      <c r="V34" s="58"/>
      <c r="W34" s="58"/>
    </row>
    <row r="35" spans="1:23" s="118" customFormat="1" ht="15.75">
      <c r="A35" s="532"/>
      <c r="B35" s="478"/>
      <c r="C35" s="464" t="s">
        <v>253</v>
      </c>
      <c r="D35" s="464"/>
      <c r="E35" s="534"/>
      <c r="F35" s="135">
        <v>2</v>
      </c>
      <c r="G35" s="248">
        <v>0.55000000000000004</v>
      </c>
      <c r="H35" s="78">
        <f t="shared" si="1"/>
        <v>1.8333333333333333E-2</v>
      </c>
      <c r="K35" s="80"/>
      <c r="L35" s="80"/>
      <c r="M35" s="80"/>
      <c r="N35" s="80"/>
      <c r="O35" s="80"/>
      <c r="P35" s="80"/>
      <c r="Q35" s="119"/>
      <c r="R35" s="119"/>
      <c r="S35" s="119"/>
      <c r="T35" s="119"/>
      <c r="U35" s="119"/>
      <c r="V35" s="119"/>
      <c r="W35" s="119"/>
    </row>
    <row r="36" spans="1:23" s="118" customFormat="1" ht="15.75">
      <c r="A36" s="532"/>
      <c r="B36" s="478"/>
      <c r="C36" s="489" t="s">
        <v>252</v>
      </c>
      <c r="D36" s="489"/>
      <c r="E36" s="534"/>
      <c r="F36" s="135">
        <v>37.299999999999997</v>
      </c>
      <c r="G36" s="248">
        <v>0.55000000000000004</v>
      </c>
      <c r="H36" s="78">
        <f t="shared" si="1"/>
        <v>0.34191666666666665</v>
      </c>
      <c r="K36" s="80"/>
      <c r="L36" s="80"/>
      <c r="M36" s="80"/>
      <c r="N36" s="80"/>
      <c r="O36" s="80"/>
      <c r="P36" s="80"/>
      <c r="Q36" s="119"/>
      <c r="R36" s="119"/>
      <c r="S36" s="119"/>
      <c r="T36" s="119"/>
      <c r="U36" s="119"/>
      <c r="V36" s="119"/>
      <c r="W36" s="119"/>
    </row>
    <row r="37" spans="1:23" s="118" customFormat="1" ht="15" customHeight="1">
      <c r="A37" s="532"/>
      <c r="B37" s="478"/>
      <c r="C37" s="484" t="s">
        <v>254</v>
      </c>
      <c r="D37" s="484"/>
      <c r="E37" s="534"/>
      <c r="F37" s="141">
        <v>0.7</v>
      </c>
      <c r="G37" s="248">
        <v>0.55000000000000004</v>
      </c>
      <c r="H37" s="142">
        <f t="shared" si="1"/>
        <v>6.4166666666666669E-3</v>
      </c>
      <c r="K37" s="80"/>
      <c r="L37" s="80"/>
      <c r="M37" s="80"/>
      <c r="N37" s="80"/>
      <c r="O37" s="80"/>
      <c r="P37" s="80"/>
      <c r="Q37" s="119"/>
      <c r="R37" s="119"/>
      <c r="S37" s="119"/>
      <c r="T37" s="119"/>
      <c r="U37" s="119"/>
      <c r="V37" s="119"/>
      <c r="W37" s="119"/>
    </row>
    <row r="38" spans="1:23" s="57" customFormat="1" ht="15.75">
      <c r="A38" s="122" t="s">
        <v>288</v>
      </c>
      <c r="B38" s="10"/>
      <c r="C38" s="10"/>
      <c r="D38" s="10"/>
      <c r="E38" s="10"/>
      <c r="F38" s="10"/>
      <c r="G38" s="10"/>
      <c r="H38" s="123"/>
      <c r="K38" s="80"/>
      <c r="L38" s="73"/>
      <c r="M38" s="73"/>
      <c r="N38" s="554"/>
      <c r="O38" s="45"/>
      <c r="P38" s="80"/>
      <c r="Q38" s="58"/>
      <c r="R38" s="58"/>
      <c r="S38" s="58"/>
      <c r="T38" s="58"/>
      <c r="U38" s="58"/>
      <c r="V38" s="58"/>
      <c r="W38" s="58"/>
    </row>
    <row r="39" spans="1:23" s="118" customFormat="1" ht="15.75">
      <c r="A39" s="134" t="s">
        <v>289</v>
      </c>
      <c r="B39" s="474" t="s">
        <v>290</v>
      </c>
      <c r="C39" s="475"/>
      <c r="D39" s="476"/>
      <c r="E39" s="147" t="s">
        <v>208</v>
      </c>
      <c r="F39" s="135">
        <v>12</v>
      </c>
      <c r="G39" s="248">
        <v>0.55000000000000004</v>
      </c>
      <c r="H39" s="142">
        <f t="shared" si="1"/>
        <v>0.11000000000000001</v>
      </c>
      <c r="K39" s="80"/>
      <c r="L39" s="73"/>
      <c r="M39" s="73"/>
      <c r="N39" s="554"/>
      <c r="O39" s="45"/>
      <c r="P39" s="80"/>
      <c r="Q39" s="119"/>
      <c r="R39" s="119"/>
      <c r="S39" s="119"/>
      <c r="T39" s="119"/>
      <c r="U39" s="119"/>
      <c r="V39" s="119"/>
      <c r="W39" s="119"/>
    </row>
    <row r="40" spans="1:23" s="57" customFormat="1" ht="15.75">
      <c r="A40" s="524" t="s">
        <v>294</v>
      </c>
      <c r="B40" s="521" t="s">
        <v>228</v>
      </c>
      <c r="C40" s="526" t="s">
        <v>291</v>
      </c>
      <c r="D40" s="526"/>
      <c r="E40" s="514" t="s">
        <v>76</v>
      </c>
      <c r="F40" s="143">
        <v>0.6</v>
      </c>
      <c r="G40" s="248">
        <v>0.55000000000000004</v>
      </c>
      <c r="H40" s="142">
        <f t="shared" si="1"/>
        <v>5.5000000000000005E-3</v>
      </c>
      <c r="K40" s="80"/>
      <c r="L40" s="73"/>
      <c r="M40" s="73"/>
      <c r="N40" s="554"/>
      <c r="O40" s="45"/>
      <c r="P40" s="80"/>
      <c r="Q40" s="58"/>
      <c r="R40" s="58"/>
      <c r="S40" s="58"/>
      <c r="T40" s="58"/>
      <c r="U40" s="58"/>
      <c r="V40" s="58"/>
      <c r="W40" s="58"/>
    </row>
    <row r="41" spans="1:23" s="118" customFormat="1" ht="15.75">
      <c r="A41" s="525"/>
      <c r="B41" s="522"/>
      <c r="C41" s="526" t="s">
        <v>292</v>
      </c>
      <c r="D41" s="526"/>
      <c r="E41" s="515"/>
      <c r="F41" s="143">
        <v>1.2</v>
      </c>
      <c r="G41" s="248">
        <v>0.55000000000000004</v>
      </c>
      <c r="H41" s="142">
        <f t="shared" ref="H41:H43" si="2">(F41/60)*G41</f>
        <v>1.1000000000000001E-2</v>
      </c>
      <c r="K41" s="80"/>
      <c r="L41" s="73"/>
      <c r="M41" s="73"/>
      <c r="N41" s="554"/>
      <c r="O41" s="45"/>
      <c r="P41" s="80"/>
      <c r="Q41" s="119"/>
      <c r="R41" s="119"/>
      <c r="S41" s="119"/>
      <c r="T41" s="119"/>
      <c r="U41" s="119"/>
      <c r="V41" s="119"/>
      <c r="W41" s="119"/>
    </row>
    <row r="42" spans="1:23" s="118" customFormat="1" ht="15.75">
      <c r="A42" s="525"/>
      <c r="B42" s="522"/>
      <c r="C42" s="526" t="s">
        <v>293</v>
      </c>
      <c r="D42" s="526"/>
      <c r="E42" s="515"/>
      <c r="F42" s="143">
        <v>4.2</v>
      </c>
      <c r="G42" s="248">
        <v>0.55000000000000004</v>
      </c>
      <c r="H42" s="142">
        <f t="shared" si="2"/>
        <v>3.8500000000000006E-2</v>
      </c>
      <c r="K42" s="80"/>
      <c r="L42" s="73"/>
      <c r="M42" s="73"/>
      <c r="N42" s="554"/>
      <c r="O42" s="45"/>
      <c r="P42" s="80"/>
      <c r="Q42" s="119"/>
      <c r="R42" s="119"/>
      <c r="S42" s="119"/>
      <c r="T42" s="119"/>
      <c r="U42" s="119"/>
      <c r="V42" s="119"/>
      <c r="W42" s="119"/>
    </row>
    <row r="43" spans="1:23" s="118" customFormat="1" ht="15.75">
      <c r="A43" s="525"/>
      <c r="B43" s="523"/>
      <c r="C43" s="526" t="s">
        <v>216</v>
      </c>
      <c r="D43" s="526"/>
      <c r="E43" s="516"/>
      <c r="F43" s="143">
        <v>2.4</v>
      </c>
      <c r="G43" s="248">
        <v>0.55000000000000004</v>
      </c>
      <c r="H43" s="142">
        <f t="shared" si="2"/>
        <v>2.2000000000000002E-2</v>
      </c>
      <c r="K43" s="80"/>
      <c r="L43" s="73"/>
      <c r="M43" s="73"/>
      <c r="N43" s="554"/>
      <c r="O43" s="45"/>
      <c r="P43" s="80"/>
      <c r="Q43" s="119"/>
      <c r="R43" s="119"/>
      <c r="S43" s="119"/>
      <c r="T43" s="119"/>
      <c r="U43" s="119"/>
      <c r="V43" s="119"/>
      <c r="W43" s="119"/>
    </row>
    <row r="44" spans="1:23" s="57" customFormat="1" ht="15.75">
      <c r="A44" s="519" t="s">
        <v>295</v>
      </c>
      <c r="B44" s="517" t="s">
        <v>45</v>
      </c>
      <c r="C44" s="489" t="s">
        <v>296</v>
      </c>
      <c r="D44" s="489"/>
      <c r="E44" s="514" t="s">
        <v>267</v>
      </c>
      <c r="F44" s="70">
        <v>10.199999999999999</v>
      </c>
      <c r="G44" s="248">
        <v>0.55000000000000004</v>
      </c>
      <c r="H44" s="142">
        <f t="shared" si="1"/>
        <v>9.35E-2</v>
      </c>
      <c r="K44" s="80"/>
      <c r="L44" s="73"/>
      <c r="M44" s="73"/>
      <c r="N44" s="554"/>
      <c r="O44" s="45"/>
      <c r="P44" s="80"/>
      <c r="Q44" s="58"/>
      <c r="R44" s="58"/>
      <c r="S44" s="58"/>
      <c r="T44" s="58"/>
      <c r="U44" s="58"/>
      <c r="V44" s="58"/>
      <c r="W44" s="58"/>
    </row>
    <row r="45" spans="1:23" s="118" customFormat="1" ht="15.75">
      <c r="A45" s="520"/>
      <c r="B45" s="518"/>
      <c r="C45" s="464" t="s">
        <v>253</v>
      </c>
      <c r="D45" s="464"/>
      <c r="E45" s="516"/>
      <c r="F45" s="79">
        <v>2</v>
      </c>
      <c r="G45" s="248">
        <v>0.55000000000000004</v>
      </c>
      <c r="H45" s="142">
        <f t="shared" ref="H45:H52" si="3">(F45/60)*G45</f>
        <v>1.8333333333333333E-2</v>
      </c>
      <c r="K45" s="80"/>
      <c r="L45" s="73"/>
      <c r="M45" s="73"/>
      <c r="N45" s="554"/>
      <c r="O45" s="45"/>
      <c r="P45" s="80"/>
      <c r="Q45" s="119"/>
      <c r="R45" s="119"/>
      <c r="S45" s="119"/>
      <c r="T45" s="119"/>
      <c r="U45" s="119"/>
      <c r="V45" s="119"/>
      <c r="W45" s="119"/>
    </row>
    <row r="46" spans="1:23" s="57" customFormat="1" ht="15.75">
      <c r="A46" s="87" t="s">
        <v>297</v>
      </c>
      <c r="B46" s="474" t="s">
        <v>214</v>
      </c>
      <c r="C46" s="475"/>
      <c r="D46" s="476"/>
      <c r="E46" s="148" t="s">
        <v>208</v>
      </c>
      <c r="F46" s="79">
        <v>3.6</v>
      </c>
      <c r="G46" s="248">
        <v>0.55000000000000004</v>
      </c>
      <c r="H46" s="142">
        <f t="shared" si="3"/>
        <v>3.3000000000000008E-2</v>
      </c>
      <c r="K46" s="80"/>
      <c r="L46" s="73"/>
      <c r="M46" s="73"/>
      <c r="N46" s="554"/>
      <c r="O46" s="45"/>
      <c r="P46" s="80"/>
      <c r="Q46" s="58"/>
      <c r="R46" s="58"/>
      <c r="S46" s="58"/>
      <c r="T46" s="58"/>
      <c r="U46" s="58"/>
      <c r="V46" s="58"/>
      <c r="W46" s="58"/>
    </row>
    <row r="47" spans="1:23" s="57" customFormat="1" ht="15.75" customHeight="1">
      <c r="A47" s="519" t="s">
        <v>298</v>
      </c>
      <c r="B47" s="477" t="s">
        <v>215</v>
      </c>
      <c r="C47" s="488" t="s">
        <v>299</v>
      </c>
      <c r="D47" s="488"/>
      <c r="E47" s="505" t="s">
        <v>75</v>
      </c>
      <c r="F47" s="61">
        <v>0.4</v>
      </c>
      <c r="G47" s="248">
        <v>0.55000000000000004</v>
      </c>
      <c r="H47" s="142">
        <v>0.01</v>
      </c>
      <c r="K47" s="80"/>
      <c r="L47" s="73"/>
      <c r="M47" s="73"/>
      <c r="N47" s="554"/>
      <c r="O47" s="45"/>
      <c r="P47" s="80"/>
      <c r="Q47" s="58"/>
      <c r="R47" s="58"/>
      <c r="S47" s="58"/>
      <c r="T47" s="58"/>
      <c r="U47" s="58"/>
      <c r="V47" s="58"/>
      <c r="W47" s="58"/>
    </row>
    <row r="48" spans="1:23" s="57" customFormat="1" ht="12.75" customHeight="1">
      <c r="A48" s="562"/>
      <c r="B48" s="478"/>
      <c r="C48" s="488" t="s">
        <v>300</v>
      </c>
      <c r="D48" s="488"/>
      <c r="E48" s="506"/>
      <c r="F48" s="61">
        <v>0.8</v>
      </c>
      <c r="G48" s="248">
        <v>0.55000000000000004</v>
      </c>
      <c r="H48" s="142">
        <f t="shared" si="3"/>
        <v>7.3333333333333341E-3</v>
      </c>
      <c r="K48" s="80"/>
      <c r="L48" s="73"/>
      <c r="M48" s="73"/>
      <c r="N48" s="554"/>
      <c r="O48" s="45"/>
      <c r="P48" s="80"/>
      <c r="Q48" s="58"/>
      <c r="R48" s="58"/>
      <c r="S48" s="58"/>
      <c r="T48" s="58"/>
      <c r="U48" s="58"/>
      <c r="V48" s="58"/>
      <c r="W48" s="58"/>
    </row>
    <row r="49" spans="1:23" s="57" customFormat="1" ht="15" customHeight="1">
      <c r="A49" s="562"/>
      <c r="B49" s="478"/>
      <c r="C49" s="488" t="s">
        <v>216</v>
      </c>
      <c r="D49" s="488"/>
      <c r="E49" s="507"/>
      <c r="F49" s="61">
        <v>1.8</v>
      </c>
      <c r="G49" s="248">
        <v>0.55000000000000004</v>
      </c>
      <c r="H49" s="142">
        <f t="shared" si="3"/>
        <v>1.6500000000000004E-2</v>
      </c>
      <c r="K49" s="80"/>
      <c r="L49" s="73"/>
      <c r="M49" s="73"/>
      <c r="N49" s="554"/>
      <c r="O49" s="45"/>
      <c r="P49" s="80"/>
      <c r="Q49" s="58"/>
      <c r="R49" s="58"/>
      <c r="S49" s="58"/>
      <c r="T49" s="58"/>
      <c r="U49" s="58"/>
      <c r="V49" s="58"/>
      <c r="W49" s="58"/>
    </row>
    <row r="50" spans="1:23" s="57" customFormat="1" ht="16.5" customHeight="1">
      <c r="A50" s="520"/>
      <c r="B50" s="479"/>
      <c r="C50" s="488" t="s">
        <v>301</v>
      </c>
      <c r="D50" s="488"/>
      <c r="E50" s="149" t="s">
        <v>93</v>
      </c>
      <c r="F50" s="61">
        <v>0.6</v>
      </c>
      <c r="G50" s="248">
        <v>0.55000000000000004</v>
      </c>
      <c r="H50" s="142">
        <f t="shared" si="3"/>
        <v>5.5000000000000005E-3</v>
      </c>
      <c r="K50" s="80"/>
      <c r="L50" s="73"/>
      <c r="M50" s="73"/>
      <c r="N50" s="554"/>
      <c r="O50" s="45"/>
      <c r="P50" s="80"/>
      <c r="Q50" s="58"/>
      <c r="R50" s="58"/>
      <c r="S50" s="58"/>
      <c r="T50" s="58"/>
      <c r="U50" s="58"/>
      <c r="V50" s="58"/>
      <c r="W50" s="58"/>
    </row>
    <row r="51" spans="1:23" s="57" customFormat="1" ht="15.75">
      <c r="A51" s="557" t="s">
        <v>302</v>
      </c>
      <c r="B51" s="527" t="s">
        <v>229</v>
      </c>
      <c r="C51" s="513" t="s">
        <v>118</v>
      </c>
      <c r="D51" s="513"/>
      <c r="E51" s="514" t="s">
        <v>93</v>
      </c>
      <c r="F51" s="70">
        <v>1.8</v>
      </c>
      <c r="G51" s="248">
        <v>0.55000000000000004</v>
      </c>
      <c r="H51" s="142">
        <f t="shared" si="3"/>
        <v>1.6500000000000004E-2</v>
      </c>
      <c r="K51" s="80"/>
      <c r="L51" s="72"/>
      <c r="M51" s="72"/>
      <c r="N51" s="554"/>
      <c r="O51" s="45"/>
      <c r="P51" s="80"/>
      <c r="Q51" s="58"/>
      <c r="R51" s="58"/>
      <c r="S51" s="58"/>
      <c r="T51" s="58"/>
      <c r="U51" s="58"/>
      <c r="V51" s="58"/>
      <c r="W51" s="58"/>
    </row>
    <row r="52" spans="1:23" s="60" customFormat="1" ht="15.75">
      <c r="A52" s="557"/>
      <c r="B52" s="527"/>
      <c r="C52" s="488" t="s">
        <v>222</v>
      </c>
      <c r="D52" s="488"/>
      <c r="E52" s="516"/>
      <c r="F52" s="70">
        <v>0.6</v>
      </c>
      <c r="G52" s="248">
        <v>0.55000000000000004</v>
      </c>
      <c r="H52" s="142">
        <f t="shared" si="3"/>
        <v>5.5000000000000005E-3</v>
      </c>
      <c r="K52" s="59"/>
      <c r="N52" s="62"/>
      <c r="O52" s="45"/>
      <c r="P52" s="59"/>
      <c r="Q52" s="59"/>
      <c r="R52" s="59"/>
      <c r="S52" s="59"/>
      <c r="T52" s="59"/>
      <c r="U52" s="59"/>
      <c r="V52" s="59"/>
      <c r="W52" s="59"/>
    </row>
    <row r="53" spans="1:23" s="57" customFormat="1" ht="15.75">
      <c r="A53" s="501" t="s">
        <v>304</v>
      </c>
      <c r="B53" s="496" t="s">
        <v>303</v>
      </c>
      <c r="C53" s="509" t="s">
        <v>305</v>
      </c>
      <c r="D53" s="509"/>
      <c r="E53" s="505" t="s">
        <v>208</v>
      </c>
      <c r="F53" s="61">
        <v>4.8</v>
      </c>
      <c r="G53" s="248">
        <v>0.55000000000000004</v>
      </c>
      <c r="H53" s="142">
        <f t="shared" ref="H53:H100" si="4">(F53/60)*G53</f>
        <v>4.4000000000000004E-2</v>
      </c>
      <c r="K53" s="58"/>
      <c r="N53" s="62"/>
      <c r="O53" s="45"/>
      <c r="P53" s="58"/>
      <c r="Q53" s="58"/>
      <c r="R53" s="58"/>
      <c r="S53" s="58"/>
      <c r="T53" s="58"/>
      <c r="U53" s="58"/>
      <c r="V53" s="58"/>
      <c r="W53" s="58"/>
    </row>
    <row r="54" spans="1:23" s="118" customFormat="1" ht="15.75">
      <c r="A54" s="504"/>
      <c r="B54" s="511"/>
      <c r="C54" s="509" t="s">
        <v>306</v>
      </c>
      <c r="D54" s="509"/>
      <c r="E54" s="506"/>
      <c r="F54" s="61">
        <v>10.5</v>
      </c>
      <c r="G54" s="248">
        <v>0.55000000000000004</v>
      </c>
      <c r="H54" s="142">
        <f t="shared" si="4"/>
        <v>9.6250000000000002E-2</v>
      </c>
      <c r="K54" s="119"/>
      <c r="N54" s="130"/>
      <c r="O54" s="45"/>
      <c r="P54" s="119"/>
      <c r="Q54" s="119"/>
      <c r="R54" s="119"/>
      <c r="S54" s="119"/>
      <c r="T54" s="119"/>
      <c r="U54" s="119"/>
      <c r="V54" s="119"/>
      <c r="W54" s="119"/>
    </row>
    <row r="55" spans="1:23" s="57" customFormat="1" ht="15.75">
      <c r="A55" s="502"/>
      <c r="B55" s="497"/>
      <c r="C55" s="510" t="s">
        <v>307</v>
      </c>
      <c r="D55" s="510"/>
      <c r="E55" s="507"/>
      <c r="F55" s="61">
        <v>15</v>
      </c>
      <c r="G55" s="248">
        <v>0.55000000000000004</v>
      </c>
      <c r="H55" s="142">
        <f t="shared" si="4"/>
        <v>0.13750000000000001</v>
      </c>
      <c r="K55" s="58"/>
      <c r="N55" s="62"/>
      <c r="O55" s="45"/>
      <c r="P55" s="58"/>
      <c r="Q55" s="58"/>
      <c r="R55" s="58"/>
      <c r="S55" s="58"/>
      <c r="T55" s="58"/>
      <c r="U55" s="58"/>
      <c r="V55" s="58"/>
      <c r="W55" s="58"/>
    </row>
    <row r="56" spans="1:23" s="57" customFormat="1" ht="19.5" customHeight="1">
      <c r="A56" s="466" t="s">
        <v>313</v>
      </c>
      <c r="B56" s="485" t="s">
        <v>230</v>
      </c>
      <c r="C56" s="508" t="s">
        <v>308</v>
      </c>
      <c r="D56" s="153" t="s">
        <v>309</v>
      </c>
      <c r="E56" s="503" t="s">
        <v>93</v>
      </c>
      <c r="F56" s="61">
        <v>10.8</v>
      </c>
      <c r="G56" s="248">
        <v>0.55000000000000004</v>
      </c>
      <c r="H56" s="142">
        <f t="shared" si="4"/>
        <v>9.9000000000000019E-2</v>
      </c>
      <c r="K56" s="58"/>
      <c r="N56" s="62"/>
      <c r="O56" s="45"/>
      <c r="P56" s="58"/>
      <c r="Q56" s="58"/>
      <c r="R56" s="58"/>
      <c r="S56" s="58"/>
      <c r="T56" s="58"/>
      <c r="U56" s="58"/>
      <c r="V56" s="58"/>
      <c r="W56" s="58"/>
    </row>
    <row r="57" spans="1:23" s="57" customFormat="1" ht="18.75" customHeight="1">
      <c r="A57" s="466"/>
      <c r="B57" s="485"/>
      <c r="C57" s="508"/>
      <c r="D57" s="153" t="s">
        <v>310</v>
      </c>
      <c r="E57" s="503"/>
      <c r="F57" s="157">
        <v>6</v>
      </c>
      <c r="G57" s="248">
        <v>0.55000000000000004</v>
      </c>
      <c r="H57" s="142">
        <f t="shared" si="4"/>
        <v>5.5000000000000007E-2</v>
      </c>
      <c r="K57" s="58"/>
      <c r="N57" s="62"/>
      <c r="O57" s="45"/>
      <c r="P57" s="58"/>
      <c r="Q57" s="58"/>
      <c r="R57" s="58"/>
      <c r="S57" s="58"/>
      <c r="T57" s="58"/>
      <c r="U57" s="58"/>
      <c r="V57" s="58"/>
      <c r="W57" s="58"/>
    </row>
    <row r="58" spans="1:23" s="57" customFormat="1" ht="24" customHeight="1">
      <c r="A58" s="466"/>
      <c r="B58" s="485"/>
      <c r="C58" s="508" t="s">
        <v>311</v>
      </c>
      <c r="D58" s="153" t="s">
        <v>309</v>
      </c>
      <c r="E58" s="503"/>
      <c r="F58" s="61">
        <v>12.6</v>
      </c>
      <c r="G58" s="248">
        <v>0.55000000000000004</v>
      </c>
      <c r="H58" s="142">
        <f t="shared" si="4"/>
        <v>0.11550000000000001</v>
      </c>
      <c r="K58" s="58"/>
      <c r="N58" s="62"/>
      <c r="O58" s="45"/>
      <c r="P58" s="58"/>
      <c r="Q58" s="58"/>
      <c r="R58" s="58"/>
      <c r="S58" s="58"/>
      <c r="T58" s="58"/>
      <c r="U58" s="58"/>
      <c r="V58" s="58"/>
      <c r="W58" s="58"/>
    </row>
    <row r="59" spans="1:23" s="57" customFormat="1" ht="19.5" customHeight="1">
      <c r="A59" s="466"/>
      <c r="B59" s="485"/>
      <c r="C59" s="508"/>
      <c r="D59" s="153" t="s">
        <v>310</v>
      </c>
      <c r="E59" s="503"/>
      <c r="F59" s="61">
        <v>7.8</v>
      </c>
      <c r="G59" s="248">
        <v>0.55000000000000004</v>
      </c>
      <c r="H59" s="156">
        <f t="shared" si="4"/>
        <v>7.1500000000000008E-2</v>
      </c>
      <c r="K59" s="58"/>
      <c r="N59" s="62"/>
      <c r="O59" s="45"/>
      <c r="P59" s="58"/>
      <c r="Q59" s="58"/>
      <c r="R59" s="58"/>
      <c r="S59" s="58"/>
      <c r="T59" s="58"/>
      <c r="U59" s="58"/>
      <c r="V59" s="58"/>
      <c r="W59" s="58"/>
    </row>
    <row r="60" spans="1:23" s="118" customFormat="1" ht="24.75" customHeight="1">
      <c r="A60" s="466"/>
      <c r="B60" s="463"/>
      <c r="C60" s="508" t="s">
        <v>312</v>
      </c>
      <c r="D60" s="153" t="s">
        <v>309</v>
      </c>
      <c r="E60" s="503" t="s">
        <v>93</v>
      </c>
      <c r="F60" s="56">
        <v>13.8</v>
      </c>
      <c r="G60" s="248">
        <v>0.55000000000000004</v>
      </c>
      <c r="H60" s="156">
        <f t="shared" ref="H60:H63" si="5">(F60/60)*G60</f>
        <v>0.12650000000000003</v>
      </c>
      <c r="K60" s="119"/>
      <c r="N60" s="130"/>
      <c r="O60" s="45"/>
      <c r="P60" s="119"/>
      <c r="Q60" s="119"/>
      <c r="R60" s="119"/>
      <c r="S60" s="119"/>
      <c r="T60" s="119"/>
      <c r="U60" s="119"/>
      <c r="V60" s="119"/>
      <c r="W60" s="119"/>
    </row>
    <row r="61" spans="1:23" s="118" customFormat="1" ht="30" customHeight="1">
      <c r="A61" s="466"/>
      <c r="B61" s="463"/>
      <c r="C61" s="508"/>
      <c r="D61" s="153" t="s">
        <v>310</v>
      </c>
      <c r="E61" s="503"/>
      <c r="F61" s="56">
        <v>9</v>
      </c>
      <c r="G61" s="248">
        <v>0.55000000000000004</v>
      </c>
      <c r="H61" s="156">
        <f t="shared" si="5"/>
        <v>8.2500000000000004E-2</v>
      </c>
      <c r="K61" s="119"/>
      <c r="N61" s="130"/>
      <c r="O61" s="45"/>
      <c r="P61" s="119"/>
      <c r="Q61" s="119"/>
      <c r="R61" s="119"/>
      <c r="S61" s="119"/>
      <c r="T61" s="119"/>
      <c r="U61" s="119"/>
      <c r="V61" s="119"/>
      <c r="W61" s="119"/>
    </row>
    <row r="62" spans="1:23" s="118" customFormat="1" ht="28.5" customHeight="1">
      <c r="A62" s="466"/>
      <c r="B62" s="463"/>
      <c r="C62" s="512" t="s">
        <v>314</v>
      </c>
      <c r="D62" s="153" t="s">
        <v>309</v>
      </c>
      <c r="E62" s="503"/>
      <c r="F62" s="56">
        <v>18</v>
      </c>
      <c r="G62" s="248">
        <v>0.55000000000000004</v>
      </c>
      <c r="H62" s="156">
        <f t="shared" si="5"/>
        <v>0.16500000000000001</v>
      </c>
      <c r="K62" s="119"/>
      <c r="N62" s="130"/>
      <c r="O62" s="45"/>
      <c r="P62" s="119"/>
      <c r="Q62" s="119"/>
      <c r="R62" s="119"/>
      <c r="S62" s="119"/>
      <c r="T62" s="119"/>
      <c r="U62" s="119"/>
      <c r="V62" s="119"/>
      <c r="W62" s="119"/>
    </row>
    <row r="63" spans="1:23" s="118" customFormat="1" ht="28.5" customHeight="1">
      <c r="A63" s="466"/>
      <c r="B63" s="463"/>
      <c r="C63" s="512"/>
      <c r="D63" s="153" t="s">
        <v>310</v>
      </c>
      <c r="E63" s="503"/>
      <c r="F63" s="56">
        <v>13.2</v>
      </c>
      <c r="G63" s="248">
        <v>0.55000000000000004</v>
      </c>
      <c r="H63" s="156">
        <f t="shared" si="5"/>
        <v>0.12100000000000001</v>
      </c>
      <c r="K63" s="119"/>
      <c r="N63" s="130"/>
      <c r="O63" s="45"/>
      <c r="P63" s="119"/>
      <c r="Q63" s="119"/>
      <c r="R63" s="119"/>
      <c r="S63" s="119"/>
      <c r="T63" s="119"/>
      <c r="U63" s="119"/>
      <c r="V63" s="119"/>
      <c r="W63" s="119"/>
    </row>
    <row r="64" spans="1:23" s="57" customFormat="1" ht="15.75">
      <c r="A64" s="155" t="s">
        <v>315</v>
      </c>
      <c r="B64" s="474" t="s">
        <v>223</v>
      </c>
      <c r="C64" s="475"/>
      <c r="D64" s="476"/>
      <c r="E64" s="65" t="s">
        <v>217</v>
      </c>
      <c r="F64" s="65">
        <v>6</v>
      </c>
      <c r="G64" s="248">
        <v>0.55000000000000004</v>
      </c>
      <c r="H64" s="142">
        <f t="shared" si="4"/>
        <v>5.5000000000000007E-2</v>
      </c>
      <c r="K64" s="58"/>
      <c r="N64" s="62"/>
      <c r="O64" s="45"/>
      <c r="P64" s="58"/>
      <c r="Q64" s="58"/>
      <c r="R64" s="58"/>
      <c r="S64" s="58"/>
      <c r="T64" s="58"/>
      <c r="U64" s="58"/>
      <c r="V64" s="58"/>
      <c r="W64" s="58"/>
    </row>
    <row r="65" spans="1:23" s="57" customFormat="1" ht="16.5" customHeight="1">
      <c r="A65" s="501" t="s">
        <v>316</v>
      </c>
      <c r="B65" s="496" t="s">
        <v>224</v>
      </c>
      <c r="C65" s="553" t="s">
        <v>317</v>
      </c>
      <c r="D65" s="553"/>
      <c r="E65" s="492" t="s">
        <v>208</v>
      </c>
      <c r="F65" s="85">
        <v>6.6</v>
      </c>
      <c r="G65" s="248">
        <v>0.55000000000000004</v>
      </c>
      <c r="H65" s="142">
        <f t="shared" si="4"/>
        <v>6.0500000000000005E-2</v>
      </c>
      <c r="K65" s="58"/>
      <c r="N65" s="62"/>
      <c r="O65" s="45"/>
      <c r="P65" s="58"/>
      <c r="Q65" s="58"/>
      <c r="R65" s="58"/>
      <c r="S65" s="58"/>
      <c r="T65" s="58"/>
      <c r="U65" s="58"/>
      <c r="V65" s="58"/>
      <c r="W65" s="58"/>
    </row>
    <row r="66" spans="1:23" s="118" customFormat="1" ht="16.5" customHeight="1">
      <c r="A66" s="504"/>
      <c r="B66" s="511"/>
      <c r="C66" s="553" t="s">
        <v>318</v>
      </c>
      <c r="D66" s="553"/>
      <c r="E66" s="493"/>
      <c r="F66" s="129">
        <v>8.4</v>
      </c>
      <c r="G66" s="248">
        <v>0.55000000000000004</v>
      </c>
      <c r="H66" s="142">
        <f t="shared" ref="H66:H67" si="6">(F66/60)*G66</f>
        <v>7.7000000000000013E-2</v>
      </c>
      <c r="K66" s="119"/>
      <c r="N66" s="130"/>
      <c r="O66" s="45"/>
      <c r="P66" s="119"/>
      <c r="Q66" s="119"/>
      <c r="R66" s="119"/>
      <c r="S66" s="119"/>
      <c r="T66" s="119"/>
      <c r="U66" s="119"/>
      <c r="V66" s="119"/>
      <c r="W66" s="119"/>
    </row>
    <row r="67" spans="1:23" s="118" customFormat="1" ht="14.25" customHeight="1">
      <c r="A67" s="504"/>
      <c r="B67" s="511"/>
      <c r="C67" s="536" t="s">
        <v>319</v>
      </c>
      <c r="D67" s="536"/>
      <c r="E67" s="493"/>
      <c r="F67" s="129">
        <v>9</v>
      </c>
      <c r="G67" s="248">
        <v>0.55000000000000004</v>
      </c>
      <c r="H67" s="142">
        <f t="shared" si="6"/>
        <v>8.2500000000000004E-2</v>
      </c>
      <c r="K67" s="119"/>
      <c r="N67" s="130"/>
      <c r="O67" s="45"/>
      <c r="P67" s="119"/>
      <c r="Q67" s="119"/>
      <c r="R67" s="119"/>
      <c r="S67" s="119"/>
      <c r="T67" s="119"/>
      <c r="U67" s="119"/>
      <c r="V67" s="119"/>
      <c r="W67" s="119"/>
    </row>
    <row r="68" spans="1:23" s="57" customFormat="1" ht="15.75">
      <c r="A68" s="502"/>
      <c r="B68" s="497"/>
      <c r="C68" s="490" t="s">
        <v>320</v>
      </c>
      <c r="D68" s="491"/>
      <c r="E68" s="494"/>
      <c r="F68" s="86">
        <v>12</v>
      </c>
      <c r="G68" s="248">
        <v>0.55000000000000004</v>
      </c>
      <c r="H68" s="142">
        <f t="shared" si="4"/>
        <v>0.11000000000000001</v>
      </c>
      <c r="K68" s="58"/>
      <c r="N68" s="62"/>
      <c r="O68" s="45"/>
      <c r="P68" s="58"/>
      <c r="Q68" s="58"/>
      <c r="R68" s="58"/>
      <c r="S68" s="58"/>
      <c r="T68" s="58"/>
      <c r="U68" s="58"/>
      <c r="V68" s="58"/>
      <c r="W68" s="58"/>
    </row>
    <row r="69" spans="1:23" s="57" customFormat="1" ht="15.75">
      <c r="A69" s="501" t="s">
        <v>325</v>
      </c>
      <c r="B69" s="477" t="s">
        <v>225</v>
      </c>
      <c r="C69" s="495" t="s">
        <v>321</v>
      </c>
      <c r="D69" s="495"/>
      <c r="E69" s="492" t="s">
        <v>75</v>
      </c>
      <c r="F69" s="85">
        <v>3.6</v>
      </c>
      <c r="G69" s="248">
        <v>0.55000000000000004</v>
      </c>
      <c r="H69" s="142">
        <f t="shared" ref="H69:H85" si="7">(F69/60)*G69</f>
        <v>3.3000000000000008E-2</v>
      </c>
      <c r="K69" s="58"/>
      <c r="N69" s="62"/>
      <c r="O69" s="45"/>
      <c r="P69" s="58"/>
      <c r="Q69" s="58"/>
      <c r="R69" s="58"/>
      <c r="S69" s="58"/>
      <c r="T69" s="58"/>
      <c r="U69" s="58"/>
      <c r="V69" s="58"/>
      <c r="W69" s="58"/>
    </row>
    <row r="70" spans="1:23" s="118" customFormat="1" ht="15.75">
      <c r="A70" s="504"/>
      <c r="B70" s="478"/>
      <c r="C70" s="483" t="s">
        <v>322</v>
      </c>
      <c r="D70" s="483"/>
      <c r="E70" s="493"/>
      <c r="F70" s="85">
        <v>7.2</v>
      </c>
      <c r="G70" s="248">
        <v>0.55000000000000004</v>
      </c>
      <c r="H70" s="142">
        <f t="shared" si="7"/>
        <v>6.6000000000000017E-2</v>
      </c>
      <c r="K70" s="119"/>
      <c r="N70" s="130"/>
      <c r="O70" s="45"/>
      <c r="P70" s="119"/>
      <c r="Q70" s="119"/>
      <c r="R70" s="119"/>
      <c r="S70" s="119"/>
      <c r="T70" s="119"/>
      <c r="U70" s="119"/>
      <c r="V70" s="119"/>
      <c r="W70" s="119"/>
    </row>
    <row r="71" spans="1:23" s="118" customFormat="1" ht="15.75">
      <c r="A71" s="504"/>
      <c r="B71" s="478"/>
      <c r="C71" s="483" t="s">
        <v>323</v>
      </c>
      <c r="D71" s="483"/>
      <c r="E71" s="493"/>
      <c r="F71" s="85">
        <v>7.8</v>
      </c>
      <c r="G71" s="248">
        <v>0.55000000000000004</v>
      </c>
      <c r="H71" s="142">
        <f t="shared" si="7"/>
        <v>7.1500000000000008E-2</v>
      </c>
      <c r="K71" s="119"/>
      <c r="N71" s="130"/>
      <c r="O71" s="45"/>
      <c r="P71" s="119"/>
      <c r="Q71" s="119"/>
      <c r="R71" s="119"/>
      <c r="S71" s="119"/>
      <c r="T71" s="119"/>
      <c r="U71" s="119"/>
      <c r="V71" s="119"/>
      <c r="W71" s="119"/>
    </row>
    <row r="72" spans="1:23" s="57" customFormat="1" ht="15.75" customHeight="1">
      <c r="A72" s="502"/>
      <c r="B72" s="479"/>
      <c r="C72" s="483" t="s">
        <v>324</v>
      </c>
      <c r="D72" s="483"/>
      <c r="E72" s="494"/>
      <c r="F72" s="85">
        <v>21</v>
      </c>
      <c r="G72" s="248">
        <v>0.55000000000000004</v>
      </c>
      <c r="H72" s="142">
        <f t="shared" si="7"/>
        <v>0.1925</v>
      </c>
      <c r="K72" s="58"/>
      <c r="N72" s="62"/>
      <c r="O72" s="45"/>
      <c r="P72" s="58"/>
      <c r="Q72" s="58"/>
      <c r="R72" s="58"/>
      <c r="S72" s="58"/>
      <c r="T72" s="58"/>
      <c r="U72" s="58"/>
      <c r="V72" s="58"/>
      <c r="W72" s="58"/>
    </row>
    <row r="73" spans="1:23" s="57" customFormat="1" ht="15.75">
      <c r="A73" s="466" t="s">
        <v>326</v>
      </c>
      <c r="B73" s="496" t="s">
        <v>226</v>
      </c>
      <c r="C73" s="495" t="s">
        <v>327</v>
      </c>
      <c r="D73" s="495"/>
      <c r="E73" s="432" t="s">
        <v>77</v>
      </c>
      <c r="F73" s="133">
        <v>15</v>
      </c>
      <c r="G73" s="248">
        <v>0.55000000000000004</v>
      </c>
      <c r="H73" s="78">
        <f t="shared" si="7"/>
        <v>0.13750000000000001</v>
      </c>
      <c r="K73" s="58"/>
      <c r="N73" s="62"/>
      <c r="O73" s="45"/>
      <c r="P73" s="58"/>
      <c r="Q73" s="58"/>
      <c r="R73" s="58"/>
      <c r="S73" s="58"/>
      <c r="T73" s="58"/>
      <c r="U73" s="58"/>
      <c r="V73" s="58"/>
      <c r="W73" s="58"/>
    </row>
    <row r="74" spans="1:23" s="82" customFormat="1" ht="15.75">
      <c r="A74" s="466"/>
      <c r="B74" s="497"/>
      <c r="C74" s="483" t="s">
        <v>328</v>
      </c>
      <c r="D74" s="483"/>
      <c r="E74" s="432"/>
      <c r="F74" s="133">
        <v>21</v>
      </c>
      <c r="G74" s="248">
        <v>0.55000000000000004</v>
      </c>
      <c r="H74" s="78">
        <f t="shared" si="7"/>
        <v>0.1925</v>
      </c>
      <c r="K74" s="81"/>
      <c r="N74" s="88"/>
      <c r="O74" s="45"/>
      <c r="P74" s="81"/>
      <c r="Q74" s="81"/>
      <c r="R74" s="81"/>
      <c r="S74" s="81"/>
      <c r="T74" s="81"/>
      <c r="U74" s="81"/>
      <c r="V74" s="81"/>
      <c r="W74" s="81"/>
    </row>
    <row r="75" spans="1:23" s="57" customFormat="1" ht="18.75" customHeight="1">
      <c r="A75" s="498" t="s">
        <v>329</v>
      </c>
      <c r="B75" s="538" t="s">
        <v>330</v>
      </c>
      <c r="C75" s="489" t="s">
        <v>251</v>
      </c>
      <c r="D75" s="489"/>
      <c r="E75" s="492" t="s">
        <v>260</v>
      </c>
      <c r="F75" s="85">
        <v>36.6</v>
      </c>
      <c r="G75" s="248">
        <v>0.55000000000000004</v>
      </c>
      <c r="H75" s="142">
        <f t="shared" si="7"/>
        <v>0.33550000000000002</v>
      </c>
      <c r="K75" s="58"/>
      <c r="N75" s="62"/>
      <c r="O75" s="45"/>
      <c r="P75" s="58"/>
      <c r="Q75" s="58"/>
      <c r="R75" s="58"/>
      <c r="S75" s="58"/>
      <c r="T75" s="58"/>
      <c r="U75" s="58"/>
      <c r="V75" s="58"/>
      <c r="W75" s="58"/>
    </row>
    <row r="76" spans="1:23" s="118" customFormat="1" ht="14.25" customHeight="1">
      <c r="A76" s="499"/>
      <c r="B76" s="539"/>
      <c r="C76" s="464" t="s">
        <v>253</v>
      </c>
      <c r="D76" s="464"/>
      <c r="E76" s="493"/>
      <c r="F76" s="129">
        <v>2</v>
      </c>
      <c r="G76" s="248">
        <v>0.55000000000000004</v>
      </c>
      <c r="H76" s="142">
        <f t="shared" ref="H76:H78" si="8">(F76/60)*G76</f>
        <v>1.8333333333333333E-2</v>
      </c>
      <c r="K76" s="119"/>
      <c r="N76" s="130"/>
      <c r="O76" s="45"/>
      <c r="P76" s="119"/>
      <c r="Q76" s="119"/>
      <c r="R76" s="119"/>
      <c r="S76" s="119"/>
      <c r="T76" s="119"/>
      <c r="U76" s="119"/>
      <c r="V76" s="119"/>
      <c r="W76" s="119"/>
    </row>
    <row r="77" spans="1:23" s="118" customFormat="1" ht="15" customHeight="1">
      <c r="A77" s="499"/>
      <c r="B77" s="539"/>
      <c r="C77" s="489" t="s">
        <v>252</v>
      </c>
      <c r="D77" s="489"/>
      <c r="E77" s="493"/>
      <c r="F77" s="129">
        <v>30.1</v>
      </c>
      <c r="G77" s="248">
        <v>0.55000000000000004</v>
      </c>
      <c r="H77" s="142">
        <f t="shared" si="8"/>
        <v>0.2759166666666667</v>
      </c>
      <c r="K77" s="119"/>
      <c r="N77" s="130"/>
      <c r="O77" s="45"/>
      <c r="P77" s="119"/>
      <c r="Q77" s="119"/>
      <c r="R77" s="119"/>
      <c r="S77" s="119"/>
      <c r="T77" s="119"/>
      <c r="U77" s="119"/>
      <c r="V77" s="119"/>
      <c r="W77" s="119"/>
    </row>
    <row r="78" spans="1:23" s="57" customFormat="1" ht="15.75" customHeight="1">
      <c r="A78" s="500"/>
      <c r="B78" s="540"/>
      <c r="C78" s="484" t="s">
        <v>254</v>
      </c>
      <c r="D78" s="484"/>
      <c r="E78" s="494"/>
      <c r="F78" s="64">
        <v>0.7</v>
      </c>
      <c r="G78" s="248">
        <v>0.55000000000000004</v>
      </c>
      <c r="H78" s="142">
        <f t="shared" si="8"/>
        <v>6.4166666666666669E-3</v>
      </c>
      <c r="K78" s="58"/>
      <c r="N78" s="62"/>
      <c r="O78" s="45"/>
      <c r="P78" s="58"/>
      <c r="Q78" s="58"/>
      <c r="R78" s="58"/>
      <c r="S78" s="58"/>
      <c r="T78" s="58"/>
      <c r="U78" s="58"/>
      <c r="V78" s="58"/>
      <c r="W78" s="58"/>
    </row>
    <row r="79" spans="1:23" s="57" customFormat="1" ht="15.75" customHeight="1">
      <c r="A79" s="501" t="s">
        <v>38</v>
      </c>
      <c r="B79" s="496" t="s">
        <v>231</v>
      </c>
      <c r="C79" s="489" t="s">
        <v>331</v>
      </c>
      <c r="D79" s="489"/>
      <c r="E79" s="492" t="s">
        <v>70</v>
      </c>
      <c r="F79" s="61">
        <v>2</v>
      </c>
      <c r="G79" s="248">
        <v>0.55000000000000004</v>
      </c>
      <c r="H79" s="142">
        <f t="shared" si="7"/>
        <v>1.8333333333333333E-2</v>
      </c>
      <c r="K79" s="58"/>
      <c r="N79" s="62"/>
      <c r="O79" s="45"/>
      <c r="P79" s="58"/>
      <c r="Q79" s="58"/>
      <c r="R79" s="58"/>
      <c r="S79" s="58"/>
      <c r="T79" s="58"/>
      <c r="U79" s="58"/>
      <c r="V79" s="58"/>
      <c r="W79" s="58"/>
    </row>
    <row r="80" spans="1:23" s="57" customFormat="1" ht="15.75">
      <c r="A80" s="502"/>
      <c r="B80" s="497"/>
      <c r="C80" s="489" t="s">
        <v>332</v>
      </c>
      <c r="D80" s="489"/>
      <c r="E80" s="494"/>
      <c r="F80" s="64">
        <v>0.7</v>
      </c>
      <c r="G80" s="248">
        <v>0.55000000000000004</v>
      </c>
      <c r="H80" s="142">
        <f t="shared" si="7"/>
        <v>6.4166666666666669E-3</v>
      </c>
      <c r="K80" s="58"/>
      <c r="N80" s="62"/>
      <c r="O80" s="45"/>
      <c r="P80" s="58"/>
      <c r="Q80" s="58"/>
      <c r="R80" s="58"/>
      <c r="S80" s="58"/>
      <c r="T80" s="58"/>
      <c r="U80" s="58"/>
      <c r="V80" s="58"/>
      <c r="W80" s="58"/>
    </row>
    <row r="81" spans="1:23" s="57" customFormat="1" ht="15.75" customHeight="1">
      <c r="A81" s="466" t="s">
        <v>39</v>
      </c>
      <c r="B81" s="485" t="s">
        <v>219</v>
      </c>
      <c r="C81" s="484" t="s">
        <v>333</v>
      </c>
      <c r="D81" s="484"/>
      <c r="E81" s="486" t="s">
        <v>335</v>
      </c>
      <c r="F81" s="84">
        <v>2.5</v>
      </c>
      <c r="G81" s="248">
        <v>0.55000000000000004</v>
      </c>
      <c r="H81" s="142">
        <f t="shared" si="7"/>
        <v>2.2916666666666669E-2</v>
      </c>
      <c r="K81" s="58"/>
      <c r="N81" s="62"/>
      <c r="O81" s="45"/>
      <c r="P81" s="58"/>
      <c r="Q81" s="58"/>
      <c r="R81" s="58"/>
      <c r="S81" s="58"/>
      <c r="T81" s="58"/>
      <c r="U81" s="58"/>
      <c r="V81" s="58"/>
      <c r="W81" s="58"/>
    </row>
    <row r="82" spans="1:23" s="57" customFormat="1" ht="15.75" customHeight="1">
      <c r="A82" s="466"/>
      <c r="B82" s="485"/>
      <c r="C82" s="484" t="s">
        <v>334</v>
      </c>
      <c r="D82" s="484"/>
      <c r="E82" s="487"/>
      <c r="F82" s="84">
        <v>7.6</v>
      </c>
      <c r="G82" s="248">
        <v>0.55000000000000004</v>
      </c>
      <c r="H82" s="142">
        <f t="shared" si="7"/>
        <v>6.9666666666666668E-2</v>
      </c>
      <c r="K82" s="58"/>
      <c r="N82" s="62"/>
      <c r="O82" s="45"/>
      <c r="P82" s="58"/>
      <c r="Q82" s="58"/>
      <c r="R82" s="58"/>
      <c r="S82" s="58"/>
      <c r="T82" s="58"/>
      <c r="U82" s="58"/>
      <c r="V82" s="58"/>
      <c r="W82" s="58"/>
    </row>
    <row r="83" spans="1:23" s="57" customFormat="1" ht="15" customHeight="1">
      <c r="A83" s="501" t="s">
        <v>40</v>
      </c>
      <c r="B83" s="477" t="s">
        <v>336</v>
      </c>
      <c r="C83" s="488" t="s">
        <v>23</v>
      </c>
      <c r="D83" s="488"/>
      <c r="E83" s="486" t="s">
        <v>208</v>
      </c>
      <c r="F83" s="61">
        <v>3</v>
      </c>
      <c r="G83" s="248">
        <v>0.55000000000000004</v>
      </c>
      <c r="H83" s="142">
        <f t="shared" si="7"/>
        <v>2.7500000000000004E-2</v>
      </c>
      <c r="K83" s="58"/>
      <c r="N83" s="62"/>
      <c r="O83" s="45"/>
      <c r="P83" s="58"/>
      <c r="Q83" s="58"/>
      <c r="R83" s="58"/>
      <c r="S83" s="58"/>
      <c r="T83" s="58"/>
      <c r="U83" s="58"/>
      <c r="V83" s="58"/>
      <c r="W83" s="58"/>
    </row>
    <row r="84" spans="1:23" s="57" customFormat="1" ht="13.5" customHeight="1">
      <c r="A84" s="504"/>
      <c r="B84" s="478"/>
      <c r="C84" s="488" t="s">
        <v>24</v>
      </c>
      <c r="D84" s="488"/>
      <c r="E84" s="487"/>
      <c r="F84" s="61">
        <v>1.2</v>
      </c>
      <c r="G84" s="248">
        <v>0.55000000000000004</v>
      </c>
      <c r="H84" s="142">
        <f t="shared" si="7"/>
        <v>1.1000000000000001E-2</v>
      </c>
      <c r="K84" s="58"/>
      <c r="N84" s="62"/>
      <c r="O84" s="45"/>
      <c r="P84" s="58"/>
      <c r="Q84" s="58"/>
      <c r="R84" s="58"/>
      <c r="S84" s="58"/>
      <c r="T84" s="58"/>
      <c r="U84" s="58"/>
      <c r="V84" s="58"/>
      <c r="W84" s="58"/>
    </row>
    <row r="85" spans="1:23" s="57" customFormat="1" ht="13.5" customHeight="1">
      <c r="A85" s="502"/>
      <c r="B85" s="479"/>
      <c r="C85" s="488" t="s">
        <v>25</v>
      </c>
      <c r="D85" s="488"/>
      <c r="E85" s="561"/>
      <c r="F85" s="64">
        <v>4</v>
      </c>
      <c r="G85" s="248">
        <v>0.55000000000000004</v>
      </c>
      <c r="H85" s="142">
        <f t="shared" si="7"/>
        <v>3.6666666666666667E-2</v>
      </c>
      <c r="K85" s="58"/>
      <c r="N85" s="62"/>
      <c r="O85" s="45"/>
      <c r="P85" s="58"/>
      <c r="Q85" s="58"/>
      <c r="R85" s="58"/>
      <c r="S85" s="58"/>
      <c r="T85" s="58"/>
      <c r="U85" s="58"/>
      <c r="V85" s="58"/>
      <c r="W85" s="58"/>
    </row>
    <row r="86" spans="1:23" s="60" customFormat="1" ht="15.75" customHeight="1">
      <c r="A86" s="501" t="s">
        <v>41</v>
      </c>
      <c r="B86" s="477" t="s">
        <v>337</v>
      </c>
      <c r="C86" s="489" t="s">
        <v>251</v>
      </c>
      <c r="D86" s="489"/>
      <c r="E86" s="480" t="s">
        <v>260</v>
      </c>
      <c r="F86" s="61">
        <v>54</v>
      </c>
      <c r="G86" s="248">
        <v>0.55000000000000004</v>
      </c>
      <c r="H86" s="142">
        <f t="shared" si="4"/>
        <v>0.49500000000000005</v>
      </c>
      <c r="K86" s="59"/>
      <c r="N86" s="62"/>
      <c r="O86" s="45"/>
      <c r="P86" s="59"/>
      <c r="Q86" s="59"/>
      <c r="R86" s="59"/>
      <c r="S86" s="59"/>
      <c r="T86" s="59"/>
      <c r="U86" s="59"/>
      <c r="V86" s="59"/>
      <c r="W86" s="59"/>
    </row>
    <row r="87" spans="1:23" s="118" customFormat="1" ht="15" customHeight="1">
      <c r="A87" s="504"/>
      <c r="B87" s="478"/>
      <c r="C87" s="464" t="s">
        <v>253</v>
      </c>
      <c r="D87" s="464"/>
      <c r="E87" s="481"/>
      <c r="F87" s="61">
        <v>2</v>
      </c>
      <c r="G87" s="248">
        <v>0.55000000000000004</v>
      </c>
      <c r="H87" s="142">
        <f t="shared" ref="H87:H98" si="9">(F87/60)*G87</f>
        <v>1.8333333333333333E-2</v>
      </c>
      <c r="K87" s="119"/>
      <c r="N87" s="130"/>
      <c r="O87" s="45"/>
      <c r="P87" s="119"/>
      <c r="Q87" s="119"/>
      <c r="R87" s="119"/>
      <c r="S87" s="119"/>
      <c r="T87" s="119"/>
      <c r="U87" s="119"/>
      <c r="V87" s="119"/>
      <c r="W87" s="119"/>
    </row>
    <row r="88" spans="1:23" s="118" customFormat="1" ht="15.75" customHeight="1">
      <c r="A88" s="504"/>
      <c r="B88" s="478"/>
      <c r="C88" s="489" t="s">
        <v>252</v>
      </c>
      <c r="D88" s="489"/>
      <c r="E88" s="481"/>
      <c r="F88" s="61">
        <v>47.5</v>
      </c>
      <c r="G88" s="248">
        <v>0.55000000000000004</v>
      </c>
      <c r="H88" s="142">
        <f t="shared" si="9"/>
        <v>0.43541666666666667</v>
      </c>
      <c r="K88" s="119"/>
      <c r="N88" s="130"/>
      <c r="O88" s="45"/>
      <c r="P88" s="119"/>
      <c r="Q88" s="119"/>
      <c r="R88" s="119"/>
      <c r="S88" s="119"/>
      <c r="T88" s="119"/>
      <c r="U88" s="119"/>
      <c r="V88" s="119"/>
      <c r="W88" s="119"/>
    </row>
    <row r="89" spans="1:23" s="60" customFormat="1" ht="15.75">
      <c r="A89" s="502"/>
      <c r="B89" s="479"/>
      <c r="C89" s="484" t="s">
        <v>254</v>
      </c>
      <c r="D89" s="484"/>
      <c r="E89" s="482"/>
      <c r="F89" s="61">
        <v>0.7</v>
      </c>
      <c r="G89" s="248">
        <v>0.55000000000000004</v>
      </c>
      <c r="H89" s="142">
        <f t="shared" si="9"/>
        <v>6.4166666666666669E-3</v>
      </c>
      <c r="K89" s="59"/>
      <c r="N89" s="62"/>
      <c r="O89" s="45"/>
      <c r="P89" s="59"/>
      <c r="Q89" s="59"/>
      <c r="R89" s="59"/>
      <c r="S89" s="59"/>
      <c r="T89" s="59"/>
      <c r="U89" s="59"/>
      <c r="V89" s="59"/>
      <c r="W89" s="59"/>
    </row>
    <row r="90" spans="1:23" s="60" customFormat="1" ht="15.75" customHeight="1">
      <c r="A90" s="466" t="s">
        <v>42</v>
      </c>
      <c r="B90" s="485" t="s">
        <v>234</v>
      </c>
      <c r="C90" s="483" t="s">
        <v>338</v>
      </c>
      <c r="D90" s="483"/>
      <c r="E90" s="458" t="s">
        <v>260</v>
      </c>
      <c r="F90" s="61">
        <v>11.4</v>
      </c>
      <c r="G90" s="248">
        <v>0.55000000000000004</v>
      </c>
      <c r="H90" s="152">
        <f t="shared" si="9"/>
        <v>0.10450000000000001</v>
      </c>
      <c r="K90" s="59"/>
      <c r="N90" s="62"/>
      <c r="O90" s="45"/>
      <c r="P90" s="59"/>
      <c r="Q90" s="59"/>
      <c r="R90" s="59"/>
      <c r="S90" s="59"/>
      <c r="T90" s="59"/>
      <c r="U90" s="59"/>
      <c r="V90" s="59"/>
      <c r="W90" s="59"/>
    </row>
    <row r="91" spans="1:23" s="60" customFormat="1" ht="24" customHeight="1">
      <c r="A91" s="466"/>
      <c r="B91" s="485"/>
      <c r="C91" s="484" t="s">
        <v>339</v>
      </c>
      <c r="D91" s="484"/>
      <c r="E91" s="458"/>
      <c r="F91" s="61">
        <v>23.4</v>
      </c>
      <c r="G91" s="248">
        <v>0.55000000000000004</v>
      </c>
      <c r="H91" s="152">
        <f t="shared" si="9"/>
        <v>0.2145</v>
      </c>
      <c r="K91" s="59"/>
      <c r="N91" s="62"/>
      <c r="O91" s="45"/>
      <c r="P91" s="59"/>
      <c r="Q91" s="59"/>
      <c r="R91" s="59"/>
      <c r="S91" s="59"/>
      <c r="T91" s="59"/>
      <c r="U91" s="59"/>
      <c r="V91" s="59"/>
      <c r="W91" s="59"/>
    </row>
    <row r="92" spans="1:23" s="118" customFormat="1" ht="33" customHeight="1">
      <c r="A92" s="159" t="s">
        <v>43</v>
      </c>
      <c r="B92" s="471" t="s">
        <v>227</v>
      </c>
      <c r="C92" s="472"/>
      <c r="D92" s="473"/>
      <c r="E92" s="20" t="s">
        <v>260</v>
      </c>
      <c r="F92" s="128">
        <v>56.4</v>
      </c>
      <c r="G92" s="248">
        <v>0.55000000000000004</v>
      </c>
      <c r="H92" s="156">
        <f>(F92/60)*G92</f>
        <v>0.51700000000000002</v>
      </c>
      <c r="K92" s="119"/>
      <c r="N92" s="130"/>
      <c r="O92" s="45"/>
      <c r="P92" s="119"/>
      <c r="Q92" s="119"/>
      <c r="R92" s="119"/>
      <c r="S92" s="119"/>
      <c r="T92" s="119"/>
      <c r="U92" s="119"/>
      <c r="V92" s="119"/>
      <c r="W92" s="119"/>
    </row>
    <row r="93" spans="1:23" s="118" customFormat="1" ht="14.25" customHeight="1">
      <c r="A93" s="467" t="s">
        <v>343</v>
      </c>
      <c r="B93" s="468"/>
      <c r="C93" s="468"/>
      <c r="D93" s="468"/>
      <c r="E93" s="468"/>
      <c r="F93" s="468"/>
      <c r="G93" s="468"/>
      <c r="H93" s="469"/>
      <c r="K93" s="119"/>
      <c r="N93" s="130"/>
      <c r="O93" s="45"/>
      <c r="P93" s="119"/>
      <c r="Q93" s="119"/>
      <c r="R93" s="119"/>
      <c r="S93" s="119"/>
      <c r="T93" s="119"/>
      <c r="U93" s="119"/>
      <c r="V93" s="119"/>
      <c r="W93" s="119"/>
    </row>
    <row r="94" spans="1:23" s="60" customFormat="1" ht="15.75">
      <c r="A94" s="83" t="s">
        <v>344</v>
      </c>
      <c r="B94" s="547" t="s">
        <v>341</v>
      </c>
      <c r="C94" s="548"/>
      <c r="D94" s="549"/>
      <c r="E94" s="124" t="s">
        <v>260</v>
      </c>
      <c r="F94" s="20">
        <v>85.2</v>
      </c>
      <c r="G94" s="248">
        <v>0.55000000000000004</v>
      </c>
      <c r="H94" s="156">
        <f t="shared" si="9"/>
        <v>0.78100000000000014</v>
      </c>
      <c r="K94" s="59"/>
      <c r="N94" s="62"/>
      <c r="O94" s="45"/>
      <c r="P94" s="59"/>
      <c r="Q94" s="59"/>
      <c r="R94" s="59"/>
      <c r="S94" s="59"/>
      <c r="T94" s="59"/>
      <c r="U94" s="59"/>
      <c r="V94" s="59"/>
      <c r="W94" s="59"/>
    </row>
    <row r="95" spans="1:23" ht="15.75" customHeight="1">
      <c r="A95" s="158" t="s">
        <v>345</v>
      </c>
      <c r="B95" s="470" t="s">
        <v>340</v>
      </c>
      <c r="C95" s="470"/>
      <c r="D95" s="470"/>
      <c r="E95" s="124" t="s">
        <v>260</v>
      </c>
      <c r="F95" s="121">
        <v>33</v>
      </c>
      <c r="G95" s="248">
        <v>0.55000000000000004</v>
      </c>
      <c r="H95" s="152">
        <f t="shared" si="9"/>
        <v>0.30250000000000005</v>
      </c>
      <c r="I95" s="50"/>
      <c r="J95" s="50"/>
      <c r="K95" s="546"/>
      <c r="L95" s="546"/>
      <c r="M95" s="546"/>
      <c r="N95" s="546"/>
      <c r="O95" s="546"/>
      <c r="P95" s="546"/>
      <c r="Q95" s="546"/>
      <c r="R95" s="546"/>
      <c r="S95" s="546"/>
      <c r="T95" s="546"/>
      <c r="U95" s="546"/>
      <c r="V95" s="546"/>
      <c r="W95" s="546"/>
    </row>
    <row r="96" spans="1:23" ht="18" customHeight="1">
      <c r="A96" s="83" t="s">
        <v>46</v>
      </c>
      <c r="B96" s="550" t="s">
        <v>342</v>
      </c>
      <c r="C96" s="551"/>
      <c r="D96" s="552"/>
      <c r="E96" s="128" t="s">
        <v>260</v>
      </c>
      <c r="F96" s="125">
        <v>118.2</v>
      </c>
      <c r="G96" s="248">
        <v>0.55000000000000004</v>
      </c>
      <c r="H96" s="156">
        <f t="shared" si="9"/>
        <v>1.0835000000000001</v>
      </c>
      <c r="I96" s="50"/>
      <c r="J96" s="50"/>
      <c r="K96" s="546"/>
      <c r="L96" s="546"/>
      <c r="M96" s="546"/>
      <c r="N96" s="546"/>
      <c r="O96" s="546"/>
      <c r="P96" s="546"/>
      <c r="Q96" s="546"/>
      <c r="R96" s="546"/>
      <c r="S96" s="546"/>
      <c r="T96" s="546"/>
      <c r="U96" s="546"/>
      <c r="V96" s="546"/>
      <c r="W96" s="546"/>
    </row>
    <row r="97" spans="1:23" s="82" customFormat="1" ht="17.25" customHeight="1">
      <c r="A97" s="83" t="s">
        <v>47</v>
      </c>
      <c r="B97" s="471" t="s">
        <v>346</v>
      </c>
      <c r="C97" s="472"/>
      <c r="D97" s="472"/>
      <c r="E97" s="472"/>
      <c r="F97" s="472"/>
      <c r="G97" s="472"/>
      <c r="H97" s="473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</row>
    <row r="98" spans="1:23" s="60" customFormat="1" ht="15.75">
      <c r="A98" s="83" t="s">
        <v>347</v>
      </c>
      <c r="B98" s="474" t="s">
        <v>348</v>
      </c>
      <c r="C98" s="475"/>
      <c r="D98" s="476"/>
      <c r="E98" s="127" t="s">
        <v>260</v>
      </c>
      <c r="F98" s="20">
        <v>54</v>
      </c>
      <c r="G98" s="248">
        <v>0.55000000000000004</v>
      </c>
      <c r="H98" s="156">
        <f t="shared" si="9"/>
        <v>0.49500000000000005</v>
      </c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</row>
    <row r="99" spans="1:23" s="94" customFormat="1" ht="24" customHeight="1">
      <c r="A99" s="466" t="s">
        <v>349</v>
      </c>
      <c r="B99" s="465" t="s">
        <v>196</v>
      </c>
      <c r="C99" s="464" t="s">
        <v>350</v>
      </c>
      <c r="D99" s="464"/>
      <c r="E99" s="456" t="s">
        <v>260</v>
      </c>
      <c r="F99" s="20">
        <v>7</v>
      </c>
      <c r="G99" s="248">
        <v>0.55000000000000004</v>
      </c>
      <c r="H99" s="152">
        <f t="shared" si="4"/>
        <v>6.4166666666666677E-2</v>
      </c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</row>
    <row r="100" spans="1:23" ht="25.5" customHeight="1">
      <c r="A100" s="466"/>
      <c r="B100" s="465"/>
      <c r="C100" s="464" t="s">
        <v>351</v>
      </c>
      <c r="D100" s="464"/>
      <c r="E100" s="456"/>
      <c r="F100" s="20">
        <v>18</v>
      </c>
      <c r="G100" s="248">
        <v>0.55000000000000004</v>
      </c>
      <c r="H100" s="152">
        <f t="shared" si="4"/>
        <v>0.16500000000000001</v>
      </c>
      <c r="I100" s="50"/>
      <c r="J100" s="50"/>
      <c r="K100" s="546"/>
      <c r="L100" s="546"/>
      <c r="M100" s="546"/>
      <c r="N100" s="546"/>
      <c r="O100" s="546"/>
      <c r="P100" s="546"/>
      <c r="Q100" s="546"/>
      <c r="R100" s="546"/>
      <c r="S100" s="546"/>
      <c r="T100" s="546"/>
      <c r="U100" s="546"/>
      <c r="V100" s="546"/>
      <c r="W100" s="546"/>
    </row>
  </sheetData>
  <mergeCells count="165">
    <mergeCell ref="A4:H8"/>
    <mergeCell ref="B9:B10"/>
    <mergeCell ref="E9:E10"/>
    <mergeCell ref="F9:F10"/>
    <mergeCell ref="G9:G10"/>
    <mergeCell ref="H9:H10"/>
    <mergeCell ref="E18:E21"/>
    <mergeCell ref="A18:A21"/>
    <mergeCell ref="A13:A16"/>
    <mergeCell ref="K9:W9"/>
    <mergeCell ref="K10:W10"/>
    <mergeCell ref="K11:W11"/>
    <mergeCell ref="K100:W100"/>
    <mergeCell ref="N38:N51"/>
    <mergeCell ref="B12:H12"/>
    <mergeCell ref="K12:W12"/>
    <mergeCell ref="E13:E16"/>
    <mergeCell ref="A69:A72"/>
    <mergeCell ref="A65:A68"/>
    <mergeCell ref="K13:W13"/>
    <mergeCell ref="K16:W16"/>
    <mergeCell ref="A51:A52"/>
    <mergeCell ref="B32:D32"/>
    <mergeCell ref="B83:B85"/>
    <mergeCell ref="A83:A85"/>
    <mergeCell ref="E83:E85"/>
    <mergeCell ref="A86:A89"/>
    <mergeCell ref="A90:A91"/>
    <mergeCell ref="A56:A59"/>
    <mergeCell ref="A47:A50"/>
    <mergeCell ref="B69:B72"/>
    <mergeCell ref="B56:B59"/>
    <mergeCell ref="B39:D39"/>
    <mergeCell ref="K95:W95"/>
    <mergeCell ref="E65:E68"/>
    <mergeCell ref="E75:E78"/>
    <mergeCell ref="K96:W96"/>
    <mergeCell ref="E79:E80"/>
    <mergeCell ref="B92:D92"/>
    <mergeCell ref="B94:D94"/>
    <mergeCell ref="E90:E91"/>
    <mergeCell ref="B96:D96"/>
    <mergeCell ref="B75:B78"/>
    <mergeCell ref="C75:D75"/>
    <mergeCell ref="C76:D76"/>
    <mergeCell ref="C77:D77"/>
    <mergeCell ref="C78:D78"/>
    <mergeCell ref="B79:B80"/>
    <mergeCell ref="C79:D79"/>
    <mergeCell ref="B65:B68"/>
    <mergeCell ref="C69:D69"/>
    <mergeCell ref="C70:D70"/>
    <mergeCell ref="C71:D71"/>
    <mergeCell ref="C72:D72"/>
    <mergeCell ref="C65:D65"/>
    <mergeCell ref="C67:D67"/>
    <mergeCell ref="C66:D66"/>
    <mergeCell ref="B23:D23"/>
    <mergeCell ref="B25:B29"/>
    <mergeCell ref="E25:E27"/>
    <mergeCell ref="E28:E29"/>
    <mergeCell ref="C24:D24"/>
    <mergeCell ref="B13:B16"/>
    <mergeCell ref="B18:B21"/>
    <mergeCell ref="D9:D10"/>
    <mergeCell ref="B22:D22"/>
    <mergeCell ref="A17:H17"/>
    <mergeCell ref="C13:D13"/>
    <mergeCell ref="C14:D14"/>
    <mergeCell ref="C15:D15"/>
    <mergeCell ref="C16:D16"/>
    <mergeCell ref="C18:D18"/>
    <mergeCell ref="C19:D19"/>
    <mergeCell ref="C20:D20"/>
    <mergeCell ref="C21:D21"/>
    <mergeCell ref="A25:A29"/>
    <mergeCell ref="B30:H30"/>
    <mergeCell ref="B33:D33"/>
    <mergeCell ref="B34:B37"/>
    <mergeCell ref="A34:A37"/>
    <mergeCell ref="E34:E37"/>
    <mergeCell ref="C25:D25"/>
    <mergeCell ref="C26:D26"/>
    <mergeCell ref="C27:D27"/>
    <mergeCell ref="C28:D28"/>
    <mergeCell ref="C29:D29"/>
    <mergeCell ref="C31:D31"/>
    <mergeCell ref="C34:D34"/>
    <mergeCell ref="C35:D35"/>
    <mergeCell ref="C36:D36"/>
    <mergeCell ref="C37:D37"/>
    <mergeCell ref="C49:D49"/>
    <mergeCell ref="C50:D50"/>
    <mergeCell ref="C51:D51"/>
    <mergeCell ref="C52:D52"/>
    <mergeCell ref="E40:E43"/>
    <mergeCell ref="B44:B45"/>
    <mergeCell ref="A44:A45"/>
    <mergeCell ref="E44:E45"/>
    <mergeCell ref="B46:D46"/>
    <mergeCell ref="C44:D44"/>
    <mergeCell ref="C45:D45"/>
    <mergeCell ref="B40:B43"/>
    <mergeCell ref="A40:A43"/>
    <mergeCell ref="C40:D40"/>
    <mergeCell ref="C41:D41"/>
    <mergeCell ref="C42:D42"/>
    <mergeCell ref="C43:D43"/>
    <mergeCell ref="E47:E49"/>
    <mergeCell ref="B47:B50"/>
    <mergeCell ref="B51:B52"/>
    <mergeCell ref="E51:E52"/>
    <mergeCell ref="C47:D47"/>
    <mergeCell ref="C48:D48"/>
    <mergeCell ref="A60:A63"/>
    <mergeCell ref="B60:B63"/>
    <mergeCell ref="E60:E63"/>
    <mergeCell ref="B64:D64"/>
    <mergeCell ref="A53:A55"/>
    <mergeCell ref="E53:E55"/>
    <mergeCell ref="C56:C57"/>
    <mergeCell ref="C58:C59"/>
    <mergeCell ref="C60:C61"/>
    <mergeCell ref="C53:D53"/>
    <mergeCell ref="C54:D54"/>
    <mergeCell ref="C55:D55"/>
    <mergeCell ref="B53:B55"/>
    <mergeCell ref="E56:E59"/>
    <mergeCell ref="C62:C63"/>
    <mergeCell ref="C68:D68"/>
    <mergeCell ref="C80:D80"/>
    <mergeCell ref="C81:D81"/>
    <mergeCell ref="C82:D82"/>
    <mergeCell ref="B81:B82"/>
    <mergeCell ref="A81:A82"/>
    <mergeCell ref="E69:E72"/>
    <mergeCell ref="C73:D73"/>
    <mergeCell ref="C74:D74"/>
    <mergeCell ref="B73:B74"/>
    <mergeCell ref="A73:A74"/>
    <mergeCell ref="E73:E74"/>
    <mergeCell ref="A75:A78"/>
    <mergeCell ref="A79:A80"/>
    <mergeCell ref="B86:B89"/>
    <mergeCell ref="E86:E89"/>
    <mergeCell ref="C90:D90"/>
    <mergeCell ref="C91:D91"/>
    <mergeCell ref="B90:B91"/>
    <mergeCell ref="E81:E82"/>
    <mergeCell ref="C83:D83"/>
    <mergeCell ref="C84:D84"/>
    <mergeCell ref="C85:D85"/>
    <mergeCell ref="C86:D86"/>
    <mergeCell ref="C87:D87"/>
    <mergeCell ref="C88:D88"/>
    <mergeCell ref="C89:D89"/>
    <mergeCell ref="C100:D100"/>
    <mergeCell ref="B99:B100"/>
    <mergeCell ref="A99:A100"/>
    <mergeCell ref="E99:E100"/>
    <mergeCell ref="A93:H93"/>
    <mergeCell ref="B95:D95"/>
    <mergeCell ref="B97:H97"/>
    <mergeCell ref="B98:D98"/>
    <mergeCell ref="C99:D9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workbookViewId="0">
      <selection activeCell="A5" sqref="A5:H9"/>
    </sheetView>
  </sheetViews>
  <sheetFormatPr defaultRowHeight="15"/>
  <cols>
    <col min="1" max="1" width="5" customWidth="1"/>
    <col min="2" max="2" width="26.7109375" customWidth="1"/>
    <col min="3" max="3" width="4.7109375" customWidth="1"/>
    <col min="4" max="4" width="13.85546875" customWidth="1"/>
  </cols>
  <sheetData>
    <row r="1" spans="1:8" ht="18.75">
      <c r="A1" s="95"/>
      <c r="B1" s="95"/>
      <c r="C1" s="95"/>
      <c r="D1" s="28" t="s">
        <v>6</v>
      </c>
      <c r="E1" s="28"/>
      <c r="F1" s="28"/>
      <c r="G1" s="28"/>
      <c r="H1" s="95"/>
    </row>
    <row r="2" spans="1:8" ht="18.75">
      <c r="A2" s="95"/>
      <c r="B2" s="95"/>
      <c r="C2" s="95"/>
      <c r="D2" s="28" t="s">
        <v>79</v>
      </c>
      <c r="E2" s="28"/>
      <c r="F2" s="28"/>
      <c r="G2" s="28"/>
      <c r="H2" s="95"/>
    </row>
    <row r="3" spans="1:8" ht="18.75">
      <c r="A3" s="95"/>
      <c r="B3" s="95"/>
      <c r="C3" s="95"/>
      <c r="D3" s="28" t="s">
        <v>246</v>
      </c>
      <c r="E3" s="28"/>
      <c r="F3" s="28"/>
      <c r="G3" s="28"/>
      <c r="H3" s="95"/>
    </row>
    <row r="4" spans="1:8" s="95" customFormat="1" ht="18.75">
      <c r="D4" s="28" t="s">
        <v>793</v>
      </c>
      <c r="E4" s="28"/>
      <c r="F4" s="28"/>
      <c r="G4" s="28"/>
    </row>
    <row r="5" spans="1:8">
      <c r="A5" s="563" t="s">
        <v>244</v>
      </c>
      <c r="B5" s="563"/>
      <c r="C5" s="563"/>
      <c r="D5" s="563"/>
      <c r="E5" s="563"/>
      <c r="F5" s="563"/>
      <c r="G5" s="563"/>
      <c r="H5" s="563"/>
    </row>
    <row r="6" spans="1:8">
      <c r="A6" s="563"/>
      <c r="B6" s="563"/>
      <c r="C6" s="563"/>
      <c r="D6" s="563"/>
      <c r="E6" s="563"/>
      <c r="F6" s="563"/>
      <c r="G6" s="563"/>
      <c r="H6" s="563"/>
    </row>
    <row r="7" spans="1:8">
      <c r="A7" s="563"/>
      <c r="B7" s="563"/>
      <c r="C7" s="563"/>
      <c r="D7" s="563"/>
      <c r="E7" s="563"/>
      <c r="F7" s="563"/>
      <c r="G7" s="563"/>
      <c r="H7" s="563"/>
    </row>
    <row r="8" spans="1:8">
      <c r="A8" s="563"/>
      <c r="B8" s="563"/>
      <c r="C8" s="563"/>
      <c r="D8" s="563"/>
      <c r="E8" s="563"/>
      <c r="F8" s="563"/>
      <c r="G8" s="563"/>
      <c r="H8" s="563"/>
    </row>
    <row r="9" spans="1:8" ht="18.75" customHeight="1">
      <c r="A9" s="580"/>
      <c r="B9" s="580"/>
      <c r="C9" s="580"/>
      <c r="D9" s="580"/>
      <c r="E9" s="580"/>
      <c r="F9" s="580"/>
      <c r="G9" s="580"/>
      <c r="H9" s="580"/>
    </row>
    <row r="10" spans="1:8" s="95" customFormat="1">
      <c r="A10" s="581" t="s">
        <v>245</v>
      </c>
      <c r="B10" s="581"/>
      <c r="C10" s="581"/>
      <c r="D10" s="581"/>
      <c r="E10" s="581"/>
      <c r="F10" s="581"/>
      <c r="G10" s="581"/>
      <c r="H10" s="581"/>
    </row>
    <row r="11" spans="1:8" s="95" customFormat="1" ht="19.5" customHeight="1">
      <c r="A11" s="581"/>
      <c r="B11" s="581"/>
      <c r="C11" s="581"/>
      <c r="D11" s="581"/>
      <c r="E11" s="581"/>
      <c r="F11" s="581"/>
      <c r="G11" s="581"/>
      <c r="H11" s="581"/>
    </row>
    <row r="12" spans="1:8" ht="27" customHeight="1">
      <c r="A12" s="5" t="s">
        <v>3</v>
      </c>
      <c r="B12" s="565" t="s">
        <v>0</v>
      </c>
      <c r="C12" s="25"/>
      <c r="D12" s="567" t="s">
        <v>132</v>
      </c>
      <c r="E12" s="569" t="s">
        <v>250</v>
      </c>
      <c r="F12" s="569" t="s">
        <v>71</v>
      </c>
      <c r="G12" s="319" t="s">
        <v>68</v>
      </c>
      <c r="H12" s="569" t="s">
        <v>14</v>
      </c>
    </row>
    <row r="13" spans="1:8" ht="27" customHeight="1">
      <c r="A13" s="69" t="s">
        <v>2</v>
      </c>
      <c r="B13" s="566"/>
      <c r="C13" s="117"/>
      <c r="D13" s="568"/>
      <c r="E13" s="570"/>
      <c r="F13" s="570"/>
      <c r="G13" s="571"/>
      <c r="H13" s="570"/>
    </row>
    <row r="14" spans="1:8" ht="15.75">
      <c r="A14" s="97">
        <v>1</v>
      </c>
      <c r="B14" s="67">
        <v>2</v>
      </c>
      <c r="C14" s="68"/>
      <c r="D14" s="8">
        <v>3</v>
      </c>
      <c r="E14" s="97">
        <v>4</v>
      </c>
      <c r="F14" s="97">
        <v>5</v>
      </c>
      <c r="G14" s="97">
        <v>6</v>
      </c>
      <c r="H14" s="9">
        <v>7</v>
      </c>
    </row>
    <row r="15" spans="1:8" ht="15.75">
      <c r="A15" s="101" t="s">
        <v>1</v>
      </c>
      <c r="B15" s="574" t="s">
        <v>243</v>
      </c>
      <c r="C15" s="575"/>
      <c r="D15" s="575"/>
      <c r="E15" s="575"/>
      <c r="F15" s="575"/>
      <c r="G15" s="575"/>
      <c r="H15" s="576"/>
    </row>
    <row r="16" spans="1:8" ht="15.75" customHeight="1">
      <c r="A16" s="525" t="s">
        <v>35</v>
      </c>
      <c r="B16" s="330" t="s">
        <v>249</v>
      </c>
      <c r="C16" s="330"/>
      <c r="D16" s="458" t="s">
        <v>247</v>
      </c>
      <c r="E16" s="577">
        <v>1</v>
      </c>
      <c r="F16" s="578">
        <v>0.55000000000000004</v>
      </c>
      <c r="G16" s="578">
        <v>0.55000000000000004</v>
      </c>
      <c r="H16" s="579">
        <v>0.55000000000000004</v>
      </c>
    </row>
    <row r="17" spans="1:9" ht="40.5" customHeight="1">
      <c r="A17" s="525"/>
      <c r="B17" s="330"/>
      <c r="C17" s="330"/>
      <c r="D17" s="458"/>
      <c r="E17" s="577"/>
      <c r="F17" s="578"/>
      <c r="G17" s="578"/>
      <c r="H17" s="579"/>
    </row>
    <row r="18" spans="1:9" ht="15.75">
      <c r="A18" s="13"/>
      <c r="B18" s="44"/>
      <c r="C18" s="99"/>
      <c r="D18" s="110"/>
      <c r="E18" s="102"/>
      <c r="F18" s="102"/>
      <c r="G18" s="103"/>
      <c r="H18" s="24"/>
      <c r="I18" s="95"/>
    </row>
    <row r="19" spans="1:9" ht="15.75">
      <c r="A19" s="12"/>
      <c r="B19" s="104"/>
      <c r="C19" s="104"/>
      <c r="D19" s="111"/>
      <c r="E19" s="102"/>
      <c r="F19" s="102"/>
      <c r="G19" s="103"/>
      <c r="H19" s="24"/>
      <c r="I19" s="95"/>
    </row>
    <row r="20" spans="1:9" ht="15.75">
      <c r="A20" s="12"/>
      <c r="B20" s="112" t="s">
        <v>138</v>
      </c>
      <c r="C20" s="112"/>
      <c r="D20" s="573" t="s">
        <v>185</v>
      </c>
      <c r="E20" s="573"/>
      <c r="F20" s="573"/>
      <c r="G20" s="115"/>
      <c r="H20" s="24"/>
      <c r="I20" s="95"/>
    </row>
    <row r="21" spans="1:9" ht="25.5" customHeight="1">
      <c r="A21" s="12"/>
      <c r="B21" s="112" t="s">
        <v>127</v>
      </c>
      <c r="C21" s="112"/>
      <c r="D21" s="573" t="s">
        <v>248</v>
      </c>
      <c r="E21" s="573"/>
      <c r="F21" s="573"/>
      <c r="G21" s="115"/>
      <c r="H21" s="24"/>
      <c r="I21" s="95"/>
    </row>
    <row r="22" spans="1:9" ht="15.75">
      <c r="A22" s="43"/>
      <c r="B22" s="12"/>
      <c r="C22" s="12"/>
      <c r="D22" s="100"/>
      <c r="E22" s="116"/>
      <c r="F22" s="114"/>
      <c r="G22" s="115"/>
      <c r="H22" s="24"/>
      <c r="I22" s="95"/>
    </row>
    <row r="23" spans="1:9" ht="15.75">
      <c r="A23" s="12"/>
      <c r="B23" s="12"/>
      <c r="C23" s="105"/>
      <c r="D23" s="111"/>
      <c r="E23" s="102"/>
      <c r="F23" s="102"/>
      <c r="G23" s="103"/>
      <c r="H23" s="24"/>
      <c r="I23" s="95"/>
    </row>
    <row r="24" spans="1:9" ht="15.75">
      <c r="A24" s="12"/>
      <c r="B24" s="12"/>
      <c r="C24" s="12"/>
      <c r="D24" s="111"/>
      <c r="E24" s="102"/>
      <c r="F24" s="102"/>
      <c r="G24" s="103"/>
      <c r="H24" s="24"/>
      <c r="I24" s="95"/>
    </row>
    <row r="25" spans="1:9" ht="15.75">
      <c r="A25" s="12"/>
      <c r="B25" s="73"/>
      <c r="C25" s="73"/>
      <c r="D25" s="111"/>
      <c r="E25" s="102"/>
      <c r="F25" s="102"/>
      <c r="G25" s="103"/>
      <c r="H25" s="24"/>
      <c r="I25" s="95"/>
    </row>
    <row r="26" spans="1:9" ht="15.75">
      <c r="A26" s="12"/>
      <c r="B26" s="12"/>
      <c r="C26" s="12"/>
      <c r="D26" s="111"/>
      <c r="E26" s="102"/>
      <c r="F26" s="102"/>
      <c r="G26" s="103"/>
      <c r="H26" s="24"/>
      <c r="I26" s="95"/>
    </row>
    <row r="27" spans="1:9" ht="15.75">
      <c r="A27" s="43"/>
      <c r="B27" s="12"/>
      <c r="C27" s="73"/>
      <c r="D27" s="106"/>
      <c r="E27" s="102"/>
      <c r="F27" s="102"/>
      <c r="G27" s="103"/>
      <c r="H27" s="24"/>
      <c r="I27" s="95"/>
    </row>
    <row r="28" spans="1:9" ht="15.75">
      <c r="A28" s="12"/>
      <c r="B28" s="107"/>
      <c r="C28" s="107"/>
      <c r="D28" s="113"/>
      <c r="E28" s="108"/>
      <c r="F28" s="102"/>
      <c r="G28" s="103"/>
      <c r="H28" s="24"/>
      <c r="I28" s="95"/>
    </row>
    <row r="29" spans="1:9" ht="15.75">
      <c r="A29" s="12"/>
      <c r="B29" s="96"/>
      <c r="C29" s="96"/>
      <c r="D29" s="113"/>
      <c r="E29" s="109"/>
      <c r="F29" s="102"/>
      <c r="G29" s="103"/>
      <c r="H29" s="24"/>
      <c r="I29" s="95"/>
    </row>
    <row r="30" spans="1:9">
      <c r="A30" s="98"/>
      <c r="B30" s="98"/>
      <c r="C30" s="98"/>
      <c r="D30" s="98"/>
      <c r="E30" s="98"/>
      <c r="F30" s="98"/>
      <c r="G30" s="98"/>
      <c r="H30" s="98"/>
      <c r="I30" s="95"/>
    </row>
    <row r="31" spans="1:9">
      <c r="A31" s="98"/>
      <c r="B31" s="98"/>
      <c r="C31" s="98"/>
      <c r="D31" s="98"/>
      <c r="E31" s="98"/>
      <c r="F31" s="98"/>
      <c r="G31" s="98"/>
      <c r="H31" s="98"/>
      <c r="I31" s="95"/>
    </row>
    <row r="32" spans="1:9">
      <c r="A32" s="98"/>
      <c r="B32" s="98"/>
      <c r="C32" s="98"/>
      <c r="D32" s="98"/>
      <c r="E32" s="98"/>
      <c r="F32" s="98"/>
      <c r="G32" s="98"/>
      <c r="H32" s="98"/>
    </row>
    <row r="33" spans="1:8">
      <c r="A33" s="98"/>
      <c r="B33" s="98"/>
      <c r="C33" s="98"/>
      <c r="D33" s="98"/>
      <c r="E33" s="98"/>
      <c r="F33" s="98"/>
      <c r="G33" s="98"/>
      <c r="H33" s="98"/>
    </row>
  </sheetData>
  <mergeCells count="18">
    <mergeCell ref="A5:H9"/>
    <mergeCell ref="B12:B13"/>
    <mergeCell ref="D12:D13"/>
    <mergeCell ref="E12:E13"/>
    <mergeCell ref="F12:F13"/>
    <mergeCell ref="G12:G13"/>
    <mergeCell ref="H12:H13"/>
    <mergeCell ref="A10:H11"/>
    <mergeCell ref="D21:F21"/>
    <mergeCell ref="D20:F20"/>
    <mergeCell ref="B15:H15"/>
    <mergeCell ref="A16:A17"/>
    <mergeCell ref="D16:D17"/>
    <mergeCell ref="B16:C17"/>
    <mergeCell ref="E16:E17"/>
    <mergeCell ref="F16:F17"/>
    <mergeCell ref="G16:G17"/>
    <mergeCell ref="H16:H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ремонт одежды</vt:lpstr>
      <vt:lpstr>Прейскурант 1</vt:lpstr>
      <vt:lpstr>парикмахерская</vt:lpstr>
      <vt:lpstr>Соцслужба </vt:lpstr>
      <vt:lpstr>Пожилые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Borbet</dc:creator>
  <cp:lastModifiedBy>Администратор</cp:lastModifiedBy>
  <cp:lastPrinted>2018-09-20T14:38:51Z</cp:lastPrinted>
  <dcterms:created xsi:type="dcterms:W3CDTF">2011-07-26T09:57:47Z</dcterms:created>
  <dcterms:modified xsi:type="dcterms:W3CDTF">2018-10-04T13:06:11Z</dcterms:modified>
</cp:coreProperties>
</file>